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charts/chart3.xml" ContentType="application/vnd.openxmlformats-officedocument.drawingml.chart+xml"/>
  <Override PartName="/xl/drawings/drawing15.xml" ContentType="application/vnd.openxmlformats-officedocument.drawingml.chartshapes+xml"/>
  <Override PartName="/xl/charts/chart4.xml" ContentType="application/vnd.openxmlformats-officedocument.drawingml.chart+xml"/>
  <Override PartName="/xl/drawings/drawing16.xml" ContentType="application/vnd.openxmlformats-officedocument.drawing+xml"/>
  <Override PartName="/xl/charts/chart5.xml" ContentType="application/vnd.openxmlformats-officedocument.drawingml.chart+xml"/>
  <Override PartName="/xl/drawings/drawing17.xml" ContentType="application/vnd.openxmlformats-officedocument.drawing+xml"/>
  <Override PartName="/xl/charts/chart6.xml" ContentType="application/vnd.openxmlformats-officedocument.drawingml.chart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drawings/drawing1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stidab\Desktop\OBSERVATORIOS\ODINA\Datos_Contexto\Oviedo\Oviedo2024\"/>
    </mc:Choice>
  </mc:AlternateContent>
  <xr:revisionPtr revIDLastSave="0" documentId="13_ncr:1_{7B7CBBB4-56EB-471B-8E48-077750A67776}" xr6:coauthVersionLast="36" xr6:coauthVersionMax="36" xr10:uidLastSave="{00000000-0000-0000-0000-000000000000}"/>
  <bookViews>
    <workbookView xWindow="180" yWindow="1140" windowWidth="7500" windowHeight="6350" tabRatio="867" xr2:uid="{00000000-000D-0000-FFFF-FFFF00000000}"/>
  </bookViews>
  <sheets>
    <sheet name="PORTADA" sheetId="27" r:id="rId1"/>
    <sheet name="ÍNDICE" sheetId="28" r:id="rId2"/>
    <sheet name="Tabla 1" sheetId="16" r:id="rId3"/>
    <sheet name="Tabla 2" sheetId="30" r:id="rId4"/>
    <sheet name="Tabla 3" sheetId="4" r:id="rId5"/>
    <sheet name="Tabla 4" sheetId="5" r:id="rId6"/>
    <sheet name="Tabla 5" sheetId="11" r:id="rId7"/>
    <sheet name="Tabla 6" sheetId="15" r:id="rId8"/>
    <sheet name="Tabla 7" sheetId="7" r:id="rId9"/>
    <sheet name="Tabla 8" sheetId="10" r:id="rId10"/>
    <sheet name="Tabla 9" sheetId="12" r:id="rId11"/>
    <sheet name="Tabla 10" sheetId="8" r:id="rId12"/>
    <sheet name="Gráfico 1" sheetId="24" r:id="rId13"/>
    <sheet name="Gráfico 2" sheetId="29" r:id="rId14"/>
    <sheet name="Gráfico 3" sheetId="17" r:id="rId15"/>
    <sheet name="Gráfico 4" sheetId="19" r:id="rId16"/>
    <sheet name="Gráfico 5" sheetId="20" r:id="rId17"/>
    <sheet name="Gráfico 6" sheetId="21" r:id="rId18"/>
    <sheet name="Gráfico 7" sheetId="18" r:id="rId19"/>
    <sheet name="Gráfico 8" sheetId="22" r:id="rId20"/>
    <sheet name="Gráfico 9" sheetId="23" r:id="rId21"/>
  </sheets>
  <externalReferences>
    <externalReference r:id="rId22"/>
    <externalReference r:id="rId23"/>
  </externalReferences>
  <definedNames>
    <definedName name="_xlnm._FilterDatabase" localSheetId="8" hidden="1">'Tabla 7'!$A$7:$W$71</definedName>
    <definedName name="CEDAD19_PIRAMIDE_BARRIOS_Y_NACIONALIDAD">#REF!</definedName>
  </definedNames>
  <calcPr calcId="191029"/>
</workbook>
</file>

<file path=xl/calcChain.xml><?xml version="1.0" encoding="utf-8"?>
<calcChain xmlns="http://schemas.openxmlformats.org/spreadsheetml/2006/main">
  <c r="D9" i="15" l="1"/>
  <c r="Y64" i="8" l="1"/>
  <c r="R62" i="8" l="1"/>
  <c r="AH70" i="8"/>
  <c r="AH68" i="8"/>
  <c r="AH64" i="8"/>
  <c r="AH63" i="8"/>
  <c r="AH58" i="8"/>
  <c r="AH55" i="8"/>
  <c r="AH53" i="8"/>
  <c r="AH33" i="8"/>
  <c r="AH31" i="8"/>
  <c r="AH29" i="8"/>
  <c r="AH28" i="8"/>
  <c r="AH27" i="8"/>
  <c r="AH26" i="8"/>
  <c r="AH24" i="8"/>
  <c r="AH21" i="8"/>
  <c r="AH17" i="8"/>
  <c r="AH16" i="8"/>
  <c r="AH15" i="8"/>
  <c r="AH9" i="8"/>
  <c r="AD65" i="8"/>
  <c r="AD63" i="8"/>
  <c r="AD53" i="8"/>
  <c r="AD48" i="8"/>
  <c r="AD45" i="8"/>
  <c r="AD40" i="8"/>
  <c r="AD38" i="8"/>
  <c r="AD33" i="8"/>
  <c r="AD29" i="8"/>
  <c r="AD24" i="8"/>
  <c r="AD17" i="8"/>
  <c r="AD10" i="8"/>
  <c r="AD9" i="8"/>
  <c r="Z71" i="8"/>
  <c r="Z70" i="8"/>
  <c r="Z68" i="8"/>
  <c r="Z64" i="8"/>
  <c r="Z63" i="8"/>
  <c r="Z62" i="8"/>
  <c r="Z58" i="8"/>
  <c r="Z56" i="8"/>
  <c r="Z55" i="8"/>
  <c r="Z53" i="8"/>
  <c r="Z51" i="8"/>
  <c r="Z48" i="8"/>
  <c r="Z47" i="8"/>
  <c r="Z46" i="8"/>
  <c r="Z45" i="8"/>
  <c r="Z43" i="8"/>
  <c r="Z40" i="8"/>
  <c r="Z38" i="8"/>
  <c r="Z35" i="8"/>
  <c r="Z33" i="8"/>
  <c r="Z31" i="8"/>
  <c r="Z30" i="8"/>
  <c r="Z29" i="8"/>
  <c r="Z28" i="8"/>
  <c r="Z27" i="8"/>
  <c r="Z26" i="8"/>
  <c r="Z24" i="8"/>
  <c r="Z23" i="8"/>
  <c r="Z21" i="8"/>
  <c r="Z19" i="8"/>
  <c r="Z18" i="8"/>
  <c r="Z17" i="8"/>
  <c r="Z16" i="8"/>
  <c r="Z15" i="8"/>
  <c r="Z13" i="8"/>
  <c r="Z10" i="8"/>
  <c r="Z9" i="8"/>
  <c r="V70" i="8"/>
  <c r="V69" i="8"/>
  <c r="V68" i="8"/>
  <c r="V67" i="8"/>
  <c r="V66" i="8"/>
  <c r="V65" i="8"/>
  <c r="V64" i="8"/>
  <c r="V63" i="8"/>
  <c r="V58" i="8"/>
  <c r="V56" i="8"/>
  <c r="V55" i="8"/>
  <c r="V53" i="8"/>
  <c r="V51" i="8"/>
  <c r="V48" i="8"/>
  <c r="V47" i="8"/>
  <c r="V45" i="8"/>
  <c r="V44" i="8"/>
  <c r="V43" i="8"/>
  <c r="V41" i="8"/>
  <c r="V40" i="8"/>
  <c r="V38" i="8"/>
  <c r="V36" i="8"/>
  <c r="V35" i="8"/>
  <c r="V33" i="8"/>
  <c r="V31" i="8"/>
  <c r="V30" i="8"/>
  <c r="V29" i="8"/>
  <c r="V28" i="8"/>
  <c r="V27" i="8"/>
  <c r="V26" i="8"/>
  <c r="V25" i="8"/>
  <c r="V24" i="8"/>
  <c r="V23" i="8"/>
  <c r="V21" i="8"/>
  <c r="V20" i="8"/>
  <c r="V18" i="8"/>
  <c r="V17" i="8"/>
  <c r="V16" i="8"/>
  <c r="V15" i="8"/>
  <c r="V13" i="8"/>
  <c r="V10" i="8"/>
  <c r="V9" i="8"/>
  <c r="R71" i="8"/>
  <c r="R70" i="8"/>
  <c r="R69" i="8"/>
  <c r="R68" i="8"/>
  <c r="R67" i="8"/>
  <c r="R66" i="8"/>
  <c r="R65" i="8"/>
  <c r="R64" i="8"/>
  <c r="R63" i="8"/>
  <c r="R60" i="8"/>
  <c r="R58" i="8"/>
  <c r="R57" i="8"/>
  <c r="R56" i="8"/>
  <c r="R55" i="8"/>
  <c r="R54" i="8"/>
  <c r="R53" i="8"/>
  <c r="R52" i="8"/>
  <c r="R51" i="8"/>
  <c r="R49" i="8"/>
  <c r="R48" i="8"/>
  <c r="R47" i="8"/>
  <c r="R46" i="8"/>
  <c r="R45" i="8"/>
  <c r="R44" i="8"/>
  <c r="R43" i="8"/>
  <c r="R42" i="8"/>
  <c r="R41" i="8"/>
  <c r="R40" i="8"/>
  <c r="R38" i="8"/>
  <c r="R37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0" i="8"/>
  <c r="R9" i="8"/>
  <c r="N71" i="8"/>
  <c r="N70" i="8"/>
  <c r="N69" i="8"/>
  <c r="N68" i="8"/>
  <c r="N67" i="8"/>
  <c r="N66" i="8"/>
  <c r="N65" i="8"/>
  <c r="N64" i="8"/>
  <c r="N63" i="8"/>
  <c r="N62" i="8"/>
  <c r="N58" i="8"/>
  <c r="N57" i="8"/>
  <c r="N56" i="8"/>
  <c r="N55" i="8"/>
  <c r="N53" i="8"/>
  <c r="N52" i="8"/>
  <c r="N51" i="8"/>
  <c r="N48" i="8"/>
  <c r="N47" i="8"/>
  <c r="N45" i="8"/>
  <c r="N44" i="8"/>
  <c r="N43" i="8"/>
  <c r="N40" i="8"/>
  <c r="N38" i="8"/>
  <c r="N37" i="8"/>
  <c r="N36" i="8"/>
  <c r="N35" i="8"/>
  <c r="N34" i="8"/>
  <c r="N33" i="8"/>
  <c r="N31" i="8"/>
  <c r="N30" i="8"/>
  <c r="N29" i="8"/>
  <c r="N28" i="8"/>
  <c r="N27" i="8"/>
  <c r="N26" i="8"/>
  <c r="N25" i="8"/>
  <c r="N24" i="8"/>
  <c r="N23" i="8"/>
  <c r="N21" i="8"/>
  <c r="N20" i="8"/>
  <c r="N19" i="8"/>
  <c r="N18" i="8"/>
  <c r="N17" i="8"/>
  <c r="N16" i="8"/>
  <c r="N15" i="8"/>
  <c r="N14" i="8"/>
  <c r="N13" i="8"/>
  <c r="N10" i="8"/>
  <c r="N9" i="8"/>
  <c r="J71" i="8"/>
  <c r="J70" i="8"/>
  <c r="J69" i="8"/>
  <c r="J68" i="8"/>
  <c r="J67" i="8"/>
  <c r="J66" i="8"/>
  <c r="J65" i="8"/>
  <c r="J64" i="8"/>
  <c r="J63" i="8"/>
  <c r="J62" i="8"/>
  <c r="J60" i="8"/>
  <c r="J59" i="8"/>
  <c r="J58" i="8"/>
  <c r="J57" i="8"/>
  <c r="J56" i="8"/>
  <c r="J55" i="8"/>
  <c r="J54" i="8"/>
  <c r="J53" i="8"/>
  <c r="J51" i="8"/>
  <c r="J50" i="8"/>
  <c r="J49" i="8"/>
  <c r="J48" i="8"/>
  <c r="J47" i="8"/>
  <c r="J45" i="8"/>
  <c r="J44" i="8"/>
  <c r="J43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F71" i="8"/>
  <c r="F70" i="8"/>
  <c r="F69" i="8"/>
  <c r="F68" i="8"/>
  <c r="F67" i="8"/>
  <c r="F66" i="8"/>
  <c r="F65" i="8"/>
  <c r="F64" i="8"/>
  <c r="F63" i="8"/>
  <c r="F62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AG70" i="8"/>
  <c r="AG68" i="8"/>
  <c r="AG64" i="8"/>
  <c r="AG63" i="8"/>
  <c r="AG58" i="8"/>
  <c r="AG55" i="8"/>
  <c r="AG33" i="8"/>
  <c r="AG31" i="8"/>
  <c r="AG29" i="8"/>
  <c r="AG28" i="8"/>
  <c r="AG27" i="8"/>
  <c r="AG26" i="8"/>
  <c r="AG24" i="8"/>
  <c r="AG21" i="8"/>
  <c r="AG17" i="8"/>
  <c r="AG16" i="8"/>
  <c r="AG15" i="8"/>
  <c r="AG9" i="8"/>
  <c r="AC65" i="8"/>
  <c r="AC63" i="8"/>
  <c r="AC53" i="8"/>
  <c r="AC48" i="8"/>
  <c r="AC45" i="8"/>
  <c r="AC40" i="8"/>
  <c r="AC38" i="8"/>
  <c r="AC33" i="8"/>
  <c r="AC29" i="8"/>
  <c r="AC24" i="8"/>
  <c r="AC17" i="8"/>
  <c r="AC10" i="8"/>
  <c r="AC9" i="8"/>
  <c r="Y71" i="8"/>
  <c r="Y70" i="8"/>
  <c r="Y68" i="8"/>
  <c r="Y62" i="8"/>
  <c r="Y58" i="8"/>
  <c r="Y56" i="8"/>
  <c r="Y55" i="8"/>
  <c r="Y53" i="8"/>
  <c r="Y51" i="8"/>
  <c r="Y48" i="8"/>
  <c r="Y47" i="8"/>
  <c r="Y45" i="8"/>
  <c r="Y43" i="8"/>
  <c r="Y40" i="8"/>
  <c r="Y38" i="8"/>
  <c r="Y35" i="8"/>
  <c r="Y33" i="8"/>
  <c r="Y31" i="8"/>
  <c r="Y30" i="8"/>
  <c r="Y29" i="8"/>
  <c r="Y28" i="8"/>
  <c r="Y27" i="8"/>
  <c r="Y26" i="8"/>
  <c r="Y24" i="8"/>
  <c r="Y23" i="8"/>
  <c r="Y21" i="8"/>
  <c r="Y19" i="8"/>
  <c r="Y18" i="8"/>
  <c r="Y17" i="8"/>
  <c r="Y16" i="8"/>
  <c r="Y15" i="8"/>
  <c r="Y13" i="8"/>
  <c r="Y10" i="8"/>
  <c r="Y9" i="8"/>
  <c r="U70" i="8"/>
  <c r="U69" i="8"/>
  <c r="U68" i="8"/>
  <c r="U67" i="8"/>
  <c r="U66" i="8"/>
  <c r="U65" i="8"/>
  <c r="U64" i="8"/>
  <c r="U63" i="8"/>
  <c r="U58" i="8"/>
  <c r="U56" i="8"/>
  <c r="U55" i="8"/>
  <c r="U53" i="8"/>
  <c r="U51" i="8"/>
  <c r="U48" i="8"/>
  <c r="U47" i="8"/>
  <c r="U45" i="8"/>
  <c r="U44" i="8"/>
  <c r="U43" i="8"/>
  <c r="U41" i="8"/>
  <c r="U40" i="8"/>
  <c r="U38" i="8"/>
  <c r="U36" i="8"/>
  <c r="U35" i="8"/>
  <c r="U33" i="8"/>
  <c r="U31" i="8"/>
  <c r="U30" i="8"/>
  <c r="U29" i="8"/>
  <c r="U28" i="8"/>
  <c r="U27" i="8"/>
  <c r="U26" i="8"/>
  <c r="U25" i="8"/>
  <c r="U24" i="8"/>
  <c r="U23" i="8"/>
  <c r="U21" i="8"/>
  <c r="U20" i="8"/>
  <c r="U18" i="8"/>
  <c r="U17" i="8"/>
  <c r="U16" i="8"/>
  <c r="U15" i="8"/>
  <c r="U13" i="8"/>
  <c r="U10" i="8"/>
  <c r="U9" i="8"/>
  <c r="Q71" i="8"/>
  <c r="Q70" i="8"/>
  <c r="Q69" i="8"/>
  <c r="Q68" i="8"/>
  <c r="Q67" i="8"/>
  <c r="Q66" i="8"/>
  <c r="Q65" i="8"/>
  <c r="Q64" i="8"/>
  <c r="Q63" i="8"/>
  <c r="Q62" i="8"/>
  <c r="Q60" i="8"/>
  <c r="Q58" i="8"/>
  <c r="Q57" i="8"/>
  <c r="Q56" i="8"/>
  <c r="Q55" i="8"/>
  <c r="Q54" i="8"/>
  <c r="Q53" i="8"/>
  <c r="Q52" i="8"/>
  <c r="Q51" i="8"/>
  <c r="Q49" i="8"/>
  <c r="Q48" i="8"/>
  <c r="Q47" i="8"/>
  <c r="Q46" i="8"/>
  <c r="Q45" i="8"/>
  <c r="Q44" i="8"/>
  <c r="Q43" i="8"/>
  <c r="Q42" i="8"/>
  <c r="Q41" i="8"/>
  <c r="Q40" i="8"/>
  <c r="Q38" i="8"/>
  <c r="Q37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0" i="8"/>
  <c r="Q9" i="8"/>
  <c r="M71" i="8"/>
  <c r="M70" i="8"/>
  <c r="M69" i="8"/>
  <c r="M68" i="8"/>
  <c r="M67" i="8"/>
  <c r="M66" i="8"/>
  <c r="M65" i="8"/>
  <c r="M64" i="8"/>
  <c r="M63" i="8"/>
  <c r="M62" i="8"/>
  <c r="M58" i="8"/>
  <c r="M57" i="8"/>
  <c r="M56" i="8"/>
  <c r="M55" i="8"/>
  <c r="M53" i="8"/>
  <c r="M52" i="8"/>
  <c r="M51" i="8"/>
  <c r="M48" i="8"/>
  <c r="M47" i="8"/>
  <c r="M45" i="8"/>
  <c r="M44" i="8"/>
  <c r="M43" i="8"/>
  <c r="M40" i="8"/>
  <c r="M38" i="8"/>
  <c r="M37" i="8"/>
  <c r="M36" i="8"/>
  <c r="M35" i="8"/>
  <c r="M34" i="8"/>
  <c r="M33" i="8"/>
  <c r="M31" i="8"/>
  <c r="M30" i="8"/>
  <c r="M29" i="8"/>
  <c r="M28" i="8"/>
  <c r="M27" i="8"/>
  <c r="M26" i="8"/>
  <c r="M25" i="8"/>
  <c r="M24" i="8"/>
  <c r="M23" i="8"/>
  <c r="M21" i="8"/>
  <c r="M20" i="8"/>
  <c r="M19" i="8"/>
  <c r="M18" i="8"/>
  <c r="M17" i="8"/>
  <c r="M16" i="8"/>
  <c r="M15" i="8"/>
  <c r="M14" i="8"/>
  <c r="M13" i="8"/>
  <c r="M10" i="8"/>
  <c r="M9" i="8"/>
  <c r="I71" i="8"/>
  <c r="I70" i="8"/>
  <c r="I69" i="8"/>
  <c r="I68" i="8"/>
  <c r="I67" i="8"/>
  <c r="I66" i="8"/>
  <c r="I65" i="8"/>
  <c r="I64" i="8"/>
  <c r="I63" i="8"/>
  <c r="I62" i="8"/>
  <c r="I60" i="8"/>
  <c r="I59" i="8"/>
  <c r="I58" i="8"/>
  <c r="I57" i="8"/>
  <c r="I56" i="8"/>
  <c r="I55" i="8"/>
  <c r="I54" i="8"/>
  <c r="I53" i="8"/>
  <c r="I51" i="8"/>
  <c r="I50" i="8"/>
  <c r="I49" i="8"/>
  <c r="I48" i="8"/>
  <c r="I47" i="8"/>
  <c r="I45" i="8"/>
  <c r="I44" i="8"/>
  <c r="I43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E71" i="8"/>
  <c r="E70" i="8"/>
  <c r="E69" i="8"/>
  <c r="E68" i="8"/>
  <c r="E67" i="8"/>
  <c r="E66" i="8"/>
  <c r="E65" i="8"/>
  <c r="E64" i="8"/>
  <c r="E63" i="8"/>
  <c r="E62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M10" i="10"/>
  <c r="M19" i="10"/>
  <c r="R10" i="7"/>
  <c r="I13" i="7"/>
  <c r="O68" i="7"/>
  <c r="O71" i="7"/>
  <c r="O70" i="7"/>
  <c r="O69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R71" i="7"/>
  <c r="R70" i="7"/>
  <c r="R69" i="7"/>
  <c r="R68" i="7"/>
  <c r="R67" i="7"/>
  <c r="R66" i="7"/>
  <c r="R65" i="7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19" i="7"/>
  <c r="R18" i="7"/>
  <c r="R17" i="7"/>
  <c r="R16" i="7"/>
  <c r="R15" i="7"/>
  <c r="R14" i="7"/>
  <c r="R13" i="7"/>
  <c r="R12" i="7"/>
  <c r="X14" i="7"/>
  <c r="X13" i="7"/>
  <c r="X12" i="7"/>
  <c r="X11" i="7"/>
  <c r="X10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2" i="7"/>
  <c r="I10" i="7"/>
  <c r="F13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2" i="7"/>
  <c r="F11" i="7"/>
  <c r="F10" i="7"/>
  <c r="E69" i="5" l="1"/>
  <c r="E68" i="5"/>
  <c r="G30" i="30" l="1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K30" i="30" l="1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M30" i="30"/>
  <c r="M29" i="30"/>
  <c r="M28" i="30"/>
  <c r="M27" i="30"/>
  <c r="M26" i="30"/>
  <c r="M25" i="30"/>
  <c r="M24" i="30"/>
  <c r="M23" i="30"/>
  <c r="M22" i="30"/>
  <c r="M21" i="30"/>
  <c r="M20" i="30"/>
  <c r="M19" i="30"/>
  <c r="M18" i="30"/>
  <c r="M17" i="30"/>
  <c r="M16" i="30"/>
  <c r="M15" i="30"/>
  <c r="M14" i="30"/>
  <c r="M13" i="30"/>
  <c r="M12" i="30"/>
  <c r="M11" i="30"/>
  <c r="M10" i="30"/>
  <c r="M9" i="30"/>
  <c r="M8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S30" i="30"/>
  <c r="S29" i="30"/>
  <c r="S28" i="30"/>
  <c r="S27" i="30"/>
  <c r="S26" i="30"/>
  <c r="S25" i="30"/>
  <c r="S24" i="30"/>
  <c r="S23" i="30"/>
  <c r="S22" i="30"/>
  <c r="S21" i="30"/>
  <c r="S20" i="30"/>
  <c r="S19" i="30"/>
  <c r="S18" i="30"/>
  <c r="S17" i="30"/>
  <c r="S16" i="30"/>
  <c r="S15" i="30"/>
  <c r="S14" i="30"/>
  <c r="S13" i="30"/>
  <c r="S12" i="30"/>
  <c r="S11" i="30"/>
  <c r="S10" i="30"/>
  <c r="S9" i="30"/>
  <c r="S8" i="30"/>
  <c r="Q30" i="30"/>
  <c r="Q29" i="30"/>
  <c r="Q28" i="30"/>
  <c r="Q27" i="30"/>
  <c r="Q26" i="30"/>
  <c r="Q25" i="30"/>
  <c r="Q24" i="30"/>
  <c r="Q23" i="30"/>
  <c r="Q22" i="30"/>
  <c r="Q21" i="30"/>
  <c r="Q20" i="30"/>
  <c r="Q19" i="30"/>
  <c r="Q18" i="30"/>
  <c r="Q17" i="30"/>
  <c r="Q16" i="30"/>
  <c r="Q15" i="30"/>
  <c r="Q14" i="30"/>
  <c r="Q13" i="30"/>
  <c r="Q12" i="30"/>
  <c r="Q11" i="30"/>
  <c r="Q10" i="30"/>
  <c r="Q9" i="30"/>
  <c r="Q8" i="30"/>
  <c r="O30" i="30"/>
  <c r="O29" i="30"/>
  <c r="O28" i="30"/>
  <c r="O27" i="30"/>
  <c r="O26" i="30"/>
  <c r="O25" i="30"/>
  <c r="O24" i="30"/>
  <c r="O23" i="30"/>
  <c r="O22" i="30"/>
  <c r="O21" i="30"/>
  <c r="O20" i="30"/>
  <c r="O19" i="30"/>
  <c r="O18" i="30"/>
  <c r="O17" i="30"/>
  <c r="O16" i="30"/>
  <c r="O15" i="30"/>
  <c r="O14" i="30"/>
  <c r="O13" i="30"/>
  <c r="O12" i="30"/>
  <c r="O11" i="30"/>
  <c r="O10" i="30"/>
  <c r="O9" i="30"/>
  <c r="O8" i="30"/>
  <c r="F70" i="11" l="1"/>
  <c r="F69" i="11"/>
  <c r="F68" i="11"/>
  <c r="F67" i="11"/>
  <c r="F66" i="11"/>
  <c r="F65" i="11"/>
  <c r="F64" i="11"/>
  <c r="F63" i="11"/>
  <c r="F62" i="11"/>
  <c r="F61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E70" i="11"/>
  <c r="E69" i="11"/>
  <c r="E68" i="11"/>
  <c r="E67" i="11"/>
  <c r="E66" i="11"/>
  <c r="E65" i="11"/>
  <c r="E64" i="11"/>
  <c r="E63" i="11"/>
  <c r="E62" i="11"/>
  <c r="E61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H71" i="5" l="1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E71" i="5"/>
  <c r="E70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Q133" i="12" l="1"/>
  <c r="Q132" i="12"/>
  <c r="Q131" i="12"/>
  <c r="Q130" i="12"/>
  <c r="Q129" i="12"/>
  <c r="Q128" i="12"/>
  <c r="Q127" i="12"/>
  <c r="Q126" i="12"/>
  <c r="Q125" i="12"/>
  <c r="Q124" i="12"/>
  <c r="Q123" i="12"/>
  <c r="Q122" i="12"/>
  <c r="Q121" i="12"/>
  <c r="Q120" i="12"/>
  <c r="Q119" i="12"/>
  <c r="Q118" i="12"/>
  <c r="Q117" i="12"/>
  <c r="Q116" i="12"/>
  <c r="Q115" i="12"/>
  <c r="Q114" i="12"/>
  <c r="Q113" i="12"/>
  <c r="Q112" i="12"/>
  <c r="Q111" i="12"/>
  <c r="Q110" i="12"/>
  <c r="Q109" i="12"/>
  <c r="Q108" i="12"/>
  <c r="Q107" i="12"/>
  <c r="Q106" i="12"/>
  <c r="Q105" i="12"/>
  <c r="Q104" i="12"/>
  <c r="Q103" i="12"/>
  <c r="Q102" i="12"/>
  <c r="Q101" i="12"/>
  <c r="Q100" i="12"/>
  <c r="Q99" i="12"/>
  <c r="Q98" i="12"/>
  <c r="Q97" i="12"/>
  <c r="Q96" i="12"/>
  <c r="Q95" i="12"/>
  <c r="Q94" i="12"/>
  <c r="Q93" i="12"/>
  <c r="Q92" i="12"/>
  <c r="Q91" i="12"/>
  <c r="Q90" i="12"/>
  <c r="Q89" i="12"/>
  <c r="Q88" i="12"/>
  <c r="Q87" i="12"/>
  <c r="Q86" i="12"/>
  <c r="Q85" i="12"/>
  <c r="Q84" i="12"/>
  <c r="Q83" i="12"/>
  <c r="Q82" i="12"/>
  <c r="Q81" i="12"/>
  <c r="Q80" i="12"/>
  <c r="Q79" i="12"/>
  <c r="Q78" i="12"/>
  <c r="Q77" i="12"/>
  <c r="Q76" i="12"/>
  <c r="Q75" i="12"/>
  <c r="Q74" i="12"/>
  <c r="Q73" i="12"/>
  <c r="Q72" i="12"/>
  <c r="Q71" i="12"/>
  <c r="O133" i="12"/>
  <c r="O132" i="12"/>
  <c r="O131" i="12"/>
  <c r="O130" i="12"/>
  <c r="O129" i="12"/>
  <c r="O128" i="12"/>
  <c r="O127" i="12"/>
  <c r="O126" i="12"/>
  <c r="O125" i="12"/>
  <c r="O124" i="12"/>
  <c r="O123" i="12"/>
  <c r="O122" i="12"/>
  <c r="O121" i="12"/>
  <c r="O120" i="12"/>
  <c r="O119" i="12"/>
  <c r="O118" i="12"/>
  <c r="O117" i="12"/>
  <c r="O116" i="12"/>
  <c r="O115" i="12"/>
  <c r="O114" i="12"/>
  <c r="O113" i="12"/>
  <c r="O112" i="12"/>
  <c r="O111" i="12"/>
  <c r="O110" i="12"/>
  <c r="O109" i="12"/>
  <c r="O108" i="12"/>
  <c r="O107" i="12"/>
  <c r="O106" i="12"/>
  <c r="O105" i="12"/>
  <c r="O104" i="12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M133" i="12"/>
  <c r="M132" i="12"/>
  <c r="M131" i="12"/>
  <c r="M130" i="12"/>
  <c r="M129" i="12"/>
  <c r="M128" i="12"/>
  <c r="M127" i="12"/>
  <c r="M126" i="12"/>
  <c r="M125" i="12"/>
  <c r="M124" i="12"/>
  <c r="M123" i="12"/>
  <c r="M122" i="12"/>
  <c r="M121" i="12"/>
  <c r="M120" i="12"/>
  <c r="M119" i="12"/>
  <c r="M118" i="12"/>
  <c r="M117" i="12"/>
  <c r="M116" i="12"/>
  <c r="M115" i="12"/>
  <c r="M114" i="12"/>
  <c r="M113" i="12"/>
  <c r="M112" i="12"/>
  <c r="M111" i="12"/>
  <c r="M110" i="12"/>
  <c r="M109" i="12"/>
  <c r="M108" i="12"/>
  <c r="M107" i="12"/>
  <c r="M106" i="12"/>
  <c r="M105" i="12"/>
  <c r="M104" i="12"/>
  <c r="M103" i="12"/>
  <c r="M102" i="12"/>
  <c r="M101" i="12"/>
  <c r="M100" i="12"/>
  <c r="M99" i="12"/>
  <c r="M98" i="12"/>
  <c r="M97" i="12"/>
  <c r="M96" i="12"/>
  <c r="M95" i="12"/>
  <c r="M94" i="12"/>
  <c r="M93" i="12"/>
  <c r="M92" i="12"/>
  <c r="M91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K133" i="12"/>
  <c r="K132" i="12"/>
  <c r="K131" i="12"/>
  <c r="K130" i="12"/>
  <c r="K129" i="12"/>
  <c r="K128" i="12"/>
  <c r="K127" i="12"/>
  <c r="K126" i="12"/>
  <c r="K125" i="12"/>
  <c r="K124" i="12"/>
  <c r="K123" i="12"/>
  <c r="K122" i="12"/>
  <c r="K121" i="12"/>
  <c r="K120" i="12"/>
  <c r="K119" i="12"/>
  <c r="K118" i="12"/>
  <c r="K117" i="12"/>
  <c r="K116" i="12"/>
  <c r="K115" i="12"/>
  <c r="K114" i="12"/>
  <c r="K113" i="12"/>
  <c r="K112" i="12"/>
  <c r="K111" i="12"/>
  <c r="K110" i="12"/>
  <c r="K109" i="12"/>
  <c r="K108" i="12"/>
  <c r="K107" i="12"/>
  <c r="K106" i="12"/>
  <c r="K105" i="12"/>
  <c r="K104" i="12"/>
  <c r="K103" i="12"/>
  <c r="K102" i="12"/>
  <c r="K101" i="12"/>
  <c r="K100" i="12"/>
  <c r="K99" i="12"/>
  <c r="K98" i="12"/>
  <c r="K97" i="12"/>
  <c r="K96" i="12"/>
  <c r="K95" i="12"/>
  <c r="K94" i="12"/>
  <c r="K93" i="12"/>
  <c r="K92" i="12"/>
  <c r="K91" i="12"/>
  <c r="K90" i="12"/>
  <c r="K89" i="12"/>
  <c r="K88" i="12"/>
  <c r="K87" i="12"/>
  <c r="K86" i="12"/>
  <c r="K85" i="12"/>
  <c r="K84" i="12"/>
  <c r="K83" i="12"/>
  <c r="K82" i="12"/>
  <c r="K81" i="12"/>
  <c r="K80" i="12"/>
  <c r="K79" i="12"/>
  <c r="K78" i="12"/>
  <c r="K77" i="12"/>
  <c r="K76" i="12"/>
  <c r="K75" i="12"/>
  <c r="K74" i="12"/>
  <c r="K73" i="12"/>
  <c r="K72" i="12"/>
  <c r="K71" i="12"/>
  <c r="I133" i="12"/>
  <c r="I132" i="12"/>
  <c r="I131" i="12"/>
  <c r="I130" i="12"/>
  <c r="I129" i="12"/>
  <c r="I128" i="12"/>
  <c r="I127" i="12"/>
  <c r="I126" i="12"/>
  <c r="I125" i="12"/>
  <c r="I124" i="12"/>
  <c r="I123" i="12"/>
  <c r="I122" i="12"/>
  <c r="I121" i="12"/>
  <c r="I120" i="12"/>
  <c r="I119" i="12"/>
  <c r="I118" i="12"/>
  <c r="I117" i="12"/>
  <c r="I116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Q68" i="12"/>
  <c r="Q67" i="12"/>
  <c r="Q66" i="12"/>
  <c r="Q65" i="12"/>
  <c r="Q64" i="12"/>
  <c r="Q63" i="12"/>
  <c r="Q62" i="12"/>
  <c r="Q61" i="12"/>
  <c r="Q60" i="12"/>
  <c r="Q59" i="12"/>
  <c r="Q58" i="12"/>
  <c r="Q57" i="12"/>
  <c r="Q56" i="12"/>
  <c r="Q55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K68" i="12"/>
  <c r="K67" i="12"/>
  <c r="K66" i="12"/>
  <c r="K65" i="12"/>
  <c r="K64" i="12"/>
  <c r="K63" i="12"/>
  <c r="K62" i="12"/>
  <c r="K61" i="12"/>
  <c r="K60" i="12"/>
  <c r="K59" i="12"/>
  <c r="K58" i="12"/>
  <c r="K57" i="12"/>
  <c r="K56" i="12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Q70" i="10"/>
  <c r="Q69" i="10"/>
  <c r="Q68" i="10"/>
  <c r="Q67" i="10"/>
  <c r="Q66" i="10"/>
  <c r="Q65" i="10"/>
  <c r="Q64" i="10"/>
  <c r="Q63" i="10"/>
  <c r="Q62" i="10"/>
  <c r="Q61" i="10"/>
  <c r="Q60" i="10"/>
  <c r="Q59" i="10"/>
  <c r="Q58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M8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H70" i="15" l="1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8" i="15"/>
  <c r="M35" i="10"/>
  <c r="M15" i="10"/>
  <c r="M25" i="10"/>
  <c r="M32" i="10"/>
  <c r="M42" i="10"/>
  <c r="M37" i="10"/>
  <c r="M55" i="10"/>
  <c r="M54" i="10"/>
  <c r="M67" i="10"/>
  <c r="M69" i="10"/>
  <c r="M29" i="10"/>
  <c r="M46" i="10"/>
  <c r="M57" i="10"/>
  <c r="M50" i="10"/>
  <c r="M27" i="10"/>
  <c r="M21" i="10"/>
  <c r="M28" i="10"/>
  <c r="M18" i="10"/>
  <c r="M64" i="10"/>
  <c r="M65" i="10"/>
  <c r="M13" i="10"/>
  <c r="M44" i="10"/>
  <c r="M24" i="10"/>
  <c r="M53" i="10"/>
  <c r="M23" i="10"/>
  <c r="M20" i="10"/>
  <c r="M33" i="10"/>
  <c r="M14" i="10"/>
  <c r="M34" i="10"/>
  <c r="M66" i="10"/>
  <c r="M56" i="10"/>
  <c r="M16" i="10"/>
  <c r="M30" i="10"/>
  <c r="M58" i="10"/>
  <c r="M62" i="10"/>
  <c r="M51" i="10"/>
  <c r="M43" i="10"/>
  <c r="M70" i="10"/>
  <c r="M61" i="10"/>
  <c r="M45" i="10"/>
  <c r="M38" i="10"/>
  <c r="M52" i="10"/>
  <c r="M9" i="10"/>
  <c r="M17" i="10"/>
  <c r="M22" i="10"/>
  <c r="M63" i="10"/>
  <c r="M12" i="10"/>
  <c r="M26" i="10"/>
  <c r="M59" i="10"/>
  <c r="M68" i="10"/>
  <c r="M60" i="10"/>
  <c r="M39" i="10"/>
  <c r="M36" i="10"/>
  <c r="M49" i="10"/>
  <c r="M31" i="10"/>
  <c r="M41" i="10"/>
  <c r="M47" i="10"/>
  <c r="M48" i="10"/>
  <c r="M40" i="10"/>
  <c r="M11" i="10"/>
</calcChain>
</file>

<file path=xl/sharedStrings.xml><?xml version="1.0" encoding="utf-8"?>
<sst xmlns="http://schemas.openxmlformats.org/spreadsheetml/2006/main" count="1016" uniqueCount="332">
  <si>
    <t>BARRIO</t>
  </si>
  <si>
    <t>ANTIGUO</t>
  </si>
  <si>
    <t>BRAÑES</t>
  </si>
  <si>
    <t>BUENAVISTA</t>
  </si>
  <si>
    <t>CACES</t>
  </si>
  <si>
    <t>CENTRO-ESTE</t>
  </si>
  <si>
    <t>CENTRO-NORTE</t>
  </si>
  <si>
    <t>CENTRO-OESTE</t>
  </si>
  <si>
    <t>CENTRO-SUR</t>
  </si>
  <si>
    <t>CIUDAD NARANCO</t>
  </si>
  <si>
    <t>EL CRISTO</t>
  </si>
  <si>
    <t>GODOS</t>
  </si>
  <si>
    <t>LA CORREDORIA</t>
  </si>
  <si>
    <t>LA ERIA</t>
  </si>
  <si>
    <t>LA FLORIDA</t>
  </si>
  <si>
    <t>LAS CAMPAS</t>
  </si>
  <si>
    <t>LATORES</t>
  </si>
  <si>
    <t>LIMANES</t>
  </si>
  <si>
    <t>LORIANA</t>
  </si>
  <si>
    <t>MANZANEDA</t>
  </si>
  <si>
    <t>NARANCO-ESTE</t>
  </si>
  <si>
    <t>NAVES</t>
  </si>
  <si>
    <t>OLIVARES</t>
  </si>
  <si>
    <t>OLLONIEGO</t>
  </si>
  <si>
    <t>OTERO</t>
  </si>
  <si>
    <t>PANDO</t>
  </si>
  <si>
    <t>PANDO-OVIEDO</t>
  </si>
  <si>
    <t>PARQUE INVIERNO</t>
  </si>
  <si>
    <t>PEREDA</t>
  </si>
  <si>
    <t>PINTORIA</t>
  </si>
  <si>
    <t>PUERTO</t>
  </si>
  <si>
    <t>SOGRANDIO</t>
  </si>
  <si>
    <t>TEATINOS</t>
  </si>
  <si>
    <t>TENDERINA-FOZANELDI</t>
  </si>
  <si>
    <t>TRUBIA</t>
  </si>
  <si>
    <t>VENTANIELLES</t>
  </si>
  <si>
    <t>VILLAPEREZ</t>
  </si>
  <si>
    <t>TOTAL</t>
  </si>
  <si>
    <t>BENDONES</t>
  </si>
  <si>
    <t>SANTIANES</t>
  </si>
  <si>
    <t>POBLACIÓN TOTAL</t>
  </si>
  <si>
    <t>EXTRANJEROS</t>
  </si>
  <si>
    <t>% EXTRANJEROS</t>
  </si>
  <si>
    <t>Fuente: Ayuntamiento de Oviedo</t>
  </si>
  <si>
    <t>HOMBRES</t>
  </si>
  <si>
    <t>% HOMBRES EXTRANJEROS</t>
  </si>
  <si>
    <t xml:space="preserve">MUJERES  </t>
  </si>
  <si>
    <t>EXTRANJERAS</t>
  </si>
  <si>
    <t>%MUJERES EXTRANJERAS</t>
  </si>
  <si>
    <t>AMÉRICA</t>
  </si>
  <si>
    <t>MUJERES</t>
  </si>
  <si>
    <t>ÁFRICA</t>
  </si>
  <si>
    <t>EUROPA NO COMUNITARIA</t>
  </si>
  <si>
    <t>ASIA</t>
  </si>
  <si>
    <t>OCEANÍA</t>
  </si>
  <si>
    <t>UNIÓN EUROPEA</t>
  </si>
  <si>
    <t>Hombres</t>
  </si>
  <si>
    <t>Mujeres</t>
  </si>
  <si>
    <t>Hombres Total</t>
  </si>
  <si>
    <t>Mujeres Total</t>
  </si>
  <si>
    <t>Ambos Sexos</t>
  </si>
  <si>
    <t>Total</t>
  </si>
  <si>
    <t>TOTAL EXTRANJEROS</t>
  </si>
  <si>
    <t xml:space="preserve">Distribución de Población Extranjera por Barrio por Sexo según Continente. Oviedo. </t>
  </si>
  <si>
    <t xml:space="preserve">Distribución de Población Extranjera por Continente por Barrio. Oviedo. </t>
  </si>
  <si>
    <t>Población Extranjera por Continente y Sexo por Barrio.</t>
  </si>
  <si>
    <t xml:space="preserve">Distribución de Población Extranjera por Continente y Sexo por Barrio. Oviedo. </t>
  </si>
  <si>
    <t>Población por Barrio. Oviedo.</t>
  </si>
  <si>
    <r>
      <t>“</t>
    </r>
    <r>
      <rPr>
        <i/>
        <sz val="9"/>
        <color indexed="23"/>
        <rFont val="Arial"/>
        <family val="2"/>
      </rPr>
      <t>Elaboración Odina a partir de la información del Ayuntamiento de Oviedo</t>
    </r>
    <r>
      <rPr>
        <sz val="9"/>
        <color indexed="23"/>
        <rFont val="Arial"/>
        <family val="2"/>
      </rPr>
      <t xml:space="preserve">”. </t>
    </r>
  </si>
  <si>
    <t>Índice de tablas y gráficos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</si>
  <si>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</si>
  <si>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</si>
  <si>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</si>
  <si>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</si>
  <si>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</si>
  <si>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</si>
  <si>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</si>
  <si>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</si>
  <si>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</si>
  <si>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>Tabla 10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</si>
  <si>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</si>
  <si>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</si>
  <si>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</si>
  <si>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</si>
  <si>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</si>
  <si>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</si>
  <si>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</si>
  <si>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</si>
  <si>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</si>
  <si>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FUENTE: AYUNTAMIENTO DE OVIEDO</t>
  </si>
  <si>
    <t>Regresar al Índice</t>
  </si>
  <si>
    <t xml:space="preserve">Población Extranjera en Oviedo por sexo y nacionalidad (principales nacionalidades). </t>
  </si>
  <si>
    <t>Población por Barrio y por Sexo. Oviedo.</t>
  </si>
  <si>
    <t>Distribución de Población Extranjera por Sexo y por Barrio. Oviedo.</t>
  </si>
  <si>
    <t>Regresar al índice</t>
  </si>
  <si>
    <t>Hombre</t>
  </si>
  <si>
    <t>Mujer</t>
  </si>
  <si>
    <t>Edad</t>
  </si>
  <si>
    <t>% Hombre</t>
  </si>
  <si>
    <t>% Mujer</t>
  </si>
  <si>
    <t>% Total Extranjeros</t>
  </si>
  <si>
    <t>Total Extranjeros por Rango de Edad</t>
  </si>
  <si>
    <t>Total Españoles por Rango de Edad</t>
  </si>
  <si>
    <t>% Total</t>
  </si>
  <si>
    <t>% Total Españoles</t>
  </si>
  <si>
    <t>POBLACIÓN ESPAÑOLA</t>
  </si>
  <si>
    <t>POBLACIÓN EXTRANJERA</t>
  </si>
  <si>
    <t>Distribución de Población Extranjera por Barrio en relación al Total de Población Extranjera. Oviedo.</t>
  </si>
  <si>
    <t>% de Hombres</t>
  </si>
  <si>
    <t>% de Mujeres</t>
  </si>
  <si>
    <t>Dist. Total</t>
  </si>
  <si>
    <t>Dist. Hombres</t>
  </si>
  <si>
    <t>Dist. Mujeres</t>
  </si>
  <si>
    <t>% de UNIÓN EUROPEA</t>
  </si>
  <si>
    <t>% de EUROPA NO COMUNITARIA</t>
  </si>
  <si>
    <t>% de AMÉRICA</t>
  </si>
  <si>
    <t>% de ÁFRICA</t>
  </si>
  <si>
    <t>% de ASIA</t>
  </si>
  <si>
    <t>% de OCEANÍA</t>
  </si>
  <si>
    <t>% HOMBRES</t>
  </si>
  <si>
    <t>% MUJERES</t>
  </si>
  <si>
    <t>CERDEÑO RURAL</t>
  </si>
  <si>
    <t>CERDEÑO URBANO</t>
  </si>
  <si>
    <t>COLLOTO RURAL</t>
  </si>
  <si>
    <t>Total Población por Rango de Edad</t>
  </si>
  <si>
    <t>% DE EUROPA NO COMUNITARIA</t>
  </si>
  <si>
    <t>5 - 9 años</t>
  </si>
  <si>
    <t>0 -  4 años</t>
  </si>
  <si>
    <t>10 - 14 años</t>
  </si>
  <si>
    <t>15 - 19 años</t>
  </si>
  <si>
    <t>20- 24 años</t>
  </si>
  <si>
    <t>25 - 29 años</t>
  </si>
  <si>
    <t>30 - 34 años</t>
  </si>
  <si>
    <t>35 - 39 años</t>
  </si>
  <si>
    <t>40 - 44 años</t>
  </si>
  <si>
    <t>45 - 49 años</t>
  </si>
  <si>
    <t>50 - 54 años</t>
  </si>
  <si>
    <t>55 - 59 años</t>
  </si>
  <si>
    <t>60 -  64 años</t>
  </si>
  <si>
    <t>65 - 69 años</t>
  </si>
  <si>
    <t>70 - 74 años</t>
  </si>
  <si>
    <t>75 - 79 años</t>
  </si>
  <si>
    <t>80 - 84 años</t>
  </si>
  <si>
    <t>85 -  89 años</t>
  </si>
  <si>
    <t>90 - 94 años</t>
  </si>
  <si>
    <t>95 - 99 años</t>
  </si>
  <si>
    <t>100 - 104 años</t>
  </si>
  <si>
    <t>105 - 109 años</t>
  </si>
  <si>
    <t>110 - 114 años</t>
  </si>
  <si>
    <t>APÁTRIDA</t>
  </si>
  <si>
    <t>APÁTRIDAS</t>
  </si>
  <si>
    <t>% de APÁTRIDAS</t>
  </si>
  <si>
    <t>% de APÁTRIDA</t>
  </si>
  <si>
    <t>LAS CALDAS</t>
  </si>
  <si>
    <t>SAN ESTEBAN</t>
  </si>
  <si>
    <t>VEGUÍN</t>
  </si>
  <si>
    <t xml:space="preserve"> PADRÓN MUNICIPAL A 1 DE ENERO DE 2023</t>
  </si>
  <si>
    <t>Padón Municipal a 1 de enero de 2023</t>
  </si>
  <si>
    <t>Alemania</t>
  </si>
  <si>
    <t>Austria</t>
  </si>
  <si>
    <t>Bégica</t>
  </si>
  <si>
    <t>Bulgaria</t>
  </si>
  <si>
    <t>Croacia</t>
  </si>
  <si>
    <t>Dinamarca</t>
  </si>
  <si>
    <t>Eslovenia</t>
  </si>
  <si>
    <t>Estonia</t>
  </si>
  <si>
    <t>Finlandia</t>
  </si>
  <si>
    <t>Francia</t>
  </si>
  <si>
    <t>Grecia</t>
  </si>
  <si>
    <t>Honduras</t>
  </si>
  <si>
    <t>Hungría</t>
  </si>
  <si>
    <t>Irlanda</t>
  </si>
  <si>
    <t>Italia</t>
  </si>
  <si>
    <t>Letonia</t>
  </si>
  <si>
    <t>Lituania</t>
  </si>
  <si>
    <t>Malta</t>
  </si>
  <si>
    <t>Noruega</t>
  </si>
  <si>
    <t>Países Bajos</t>
  </si>
  <si>
    <t>Polonia</t>
  </si>
  <si>
    <t>Portugal</t>
  </si>
  <si>
    <t>República Checa</t>
  </si>
  <si>
    <t>República Eslovaca</t>
  </si>
  <si>
    <t>Rumanía</t>
  </si>
  <si>
    <t>Suecia</t>
  </si>
  <si>
    <t>Albania</t>
  </si>
  <si>
    <t>Bielorrusia</t>
  </si>
  <si>
    <t>Bosnia- Herzegovina</t>
  </si>
  <si>
    <t>Georgia</t>
  </si>
  <si>
    <t>Islandia</t>
  </si>
  <si>
    <t>Macedonia</t>
  </si>
  <si>
    <t>Moldavia</t>
  </si>
  <si>
    <t>Montenegro</t>
  </si>
  <si>
    <t>Reino Unido</t>
  </si>
  <si>
    <t>Rusia</t>
  </si>
  <si>
    <t>Serbia</t>
  </si>
  <si>
    <t>Suiza</t>
  </si>
  <si>
    <t>Ucrania</t>
  </si>
  <si>
    <t>Argentina</t>
  </si>
  <si>
    <t>Bolivia</t>
  </si>
  <si>
    <t>Brasil</t>
  </si>
  <si>
    <t>Canadá</t>
  </si>
  <si>
    <t>Chile</t>
  </si>
  <si>
    <t>Colombia</t>
  </si>
  <si>
    <t>Costa Rica</t>
  </si>
  <si>
    <t>Cuba</t>
  </si>
  <si>
    <t>Dominica</t>
  </si>
  <si>
    <t>Ecuador</t>
  </si>
  <si>
    <t>El Salvador</t>
  </si>
  <si>
    <t>Estados Unidos</t>
  </si>
  <si>
    <t>Guatemala</t>
  </si>
  <si>
    <t>Haití</t>
  </si>
  <si>
    <t>México</t>
  </si>
  <si>
    <t>Nicaragua</t>
  </si>
  <si>
    <t>Panamá</t>
  </si>
  <si>
    <t>Paraguay</t>
  </si>
  <si>
    <t>Perú</t>
  </si>
  <si>
    <t>República Dominicana</t>
  </si>
  <si>
    <t>Uruguay</t>
  </si>
  <si>
    <t>Venezuela</t>
  </si>
  <si>
    <t>Angola</t>
  </si>
  <si>
    <t>Argelia</t>
  </si>
  <si>
    <t>Burkina Faso</t>
  </si>
  <si>
    <t>Cabo Verde</t>
  </si>
  <si>
    <t>Camerún</t>
  </si>
  <si>
    <t>Congo</t>
  </si>
  <si>
    <t>Costa de Marfil</t>
  </si>
  <si>
    <t>Egipto</t>
  </si>
  <si>
    <t>Gabón</t>
  </si>
  <si>
    <t>Gambia</t>
  </si>
  <si>
    <t>Ghana</t>
  </si>
  <si>
    <t>Guinea</t>
  </si>
  <si>
    <t>Guinea Ecuatorial</t>
  </si>
  <si>
    <t>Guinea Bissau</t>
  </si>
  <si>
    <t>Kenia</t>
  </si>
  <si>
    <t>Libia</t>
  </si>
  <si>
    <t>Mali</t>
  </si>
  <si>
    <t>Marruecos</t>
  </si>
  <si>
    <t>Mauricio</t>
  </si>
  <si>
    <t>Mauritania</t>
  </si>
  <si>
    <t>Mozambique</t>
  </si>
  <si>
    <t>Namibia</t>
  </si>
  <si>
    <t>Nigeria</t>
  </si>
  <si>
    <t>Ruanda</t>
  </si>
  <si>
    <t>Senegal</t>
  </si>
  <si>
    <t>Sudáfrica</t>
  </si>
  <si>
    <t>Tanzania</t>
  </si>
  <si>
    <t>Túnez</t>
  </si>
  <si>
    <t>Zimbabwe</t>
  </si>
  <si>
    <t>Afganistán</t>
  </si>
  <si>
    <t>Armenia</t>
  </si>
  <si>
    <t>Bangladesh</t>
  </si>
  <si>
    <t>China</t>
  </si>
  <si>
    <t>Filipinas</t>
  </si>
  <si>
    <t>India</t>
  </si>
  <si>
    <t>Indonesia</t>
  </si>
  <si>
    <t>Irak</t>
  </si>
  <si>
    <t>Irán</t>
  </si>
  <si>
    <t>Israel</t>
  </si>
  <si>
    <t>Japón</t>
  </si>
  <si>
    <t>Jordania</t>
  </si>
  <si>
    <t>Kazajstan</t>
  </si>
  <si>
    <t>Kirgvistan</t>
  </si>
  <si>
    <t>Libano</t>
  </si>
  <si>
    <t>Malasia</t>
  </si>
  <si>
    <t>Mongolia</t>
  </si>
  <si>
    <t>Nepal</t>
  </si>
  <si>
    <t>Omán</t>
  </si>
  <si>
    <t>Pakistán</t>
  </si>
  <si>
    <t>Palestina</t>
  </si>
  <si>
    <t>República de Corea</t>
  </si>
  <si>
    <t>Siria</t>
  </si>
  <si>
    <t>Tailandia</t>
  </si>
  <si>
    <t>Turquia</t>
  </si>
  <si>
    <t>Vietnam</t>
  </si>
  <si>
    <t>Yemen</t>
  </si>
  <si>
    <t>Australia</t>
  </si>
  <si>
    <t>Nueva Zelanda</t>
  </si>
  <si>
    <t>COLLOTO URBANO</t>
  </si>
  <si>
    <t>LA ARGAÑOSA</t>
  </si>
  <si>
    <t>LA MANJOYA</t>
  </si>
  <si>
    <t>LA MONXINA-LA FUERZA</t>
  </si>
  <si>
    <t>MONTE CERRADO</t>
  </si>
  <si>
    <t>NARANCO MONUMENTOS</t>
  </si>
  <si>
    <t>NARANCO-OESTE RURAL</t>
  </si>
  <si>
    <t>PONTÓN DE VAQUEROS</t>
  </si>
  <si>
    <t>PUMARÍN</t>
  </si>
  <si>
    <t>SAMIGUEL</t>
  </si>
  <si>
    <t>SAN CLAUDIO RURALl</t>
  </si>
  <si>
    <t>SAN CLAUDIO-URBANO</t>
  </si>
  <si>
    <t>SAN LÁZARO</t>
  </si>
  <si>
    <t>SAN PEDRU DE NORA</t>
  </si>
  <si>
    <t>TUDELA DE AGÜERIA</t>
  </si>
  <si>
    <t>UDRIÓN</t>
  </si>
  <si>
    <t>VALLOBÍN</t>
  </si>
  <si>
    <t>SANTA MARINA DE PIEDRAMUELLE</t>
  </si>
  <si>
    <r>
      <rPr>
        <b/>
        <i/>
        <sz val="26"/>
        <color indexed="56"/>
        <rFont val="Georgia"/>
        <family val="1"/>
      </rPr>
      <t>Población extranjera en Oviedo                                  1 de enero de 2024</t>
    </r>
    <r>
      <rPr>
        <b/>
        <i/>
        <sz val="18"/>
        <color indexed="56"/>
        <rFont val="Georgia"/>
        <family val="1"/>
      </rPr>
      <t xml:space="preserve">                                                         </t>
    </r>
    <r>
      <rPr>
        <b/>
        <i/>
        <sz val="11"/>
        <color indexed="56"/>
        <rFont val="Georgia"/>
        <family val="1"/>
      </rPr>
      <t>(Padrón Municipal. Fuente: Ayuntamiento de Oviedo)</t>
    </r>
  </si>
  <si>
    <t>Población Extranjera en Oviedo por sexo y nacionalidad. (Principales nacionalidades). 1 de enero de 2024</t>
  </si>
  <si>
    <t>Población por Rango de Edad (Total, Española y Extranjera). Oviedo 2024</t>
  </si>
  <si>
    <t>Población por Barrio.Oviedo. 1 de enero de 2024</t>
  </si>
  <si>
    <t>Población por Barrio y por Sexo. Oviedo. 1 de enero de 2024</t>
  </si>
  <si>
    <t>Distribución de Población Extrajera por Sexo y Barrio. Oviedo. 1 de enero de 2024</t>
  </si>
  <si>
    <t>Distribución de Población Extranjera por Barrio en relación al Total de Población Extranjera. Oviedo. 1 de enero de 2024</t>
  </si>
  <si>
    <t>Población Extranjera por Continente y Sexo. Oviedo. 1 de enero de 2024</t>
  </si>
  <si>
    <t>Distribución de Población Extranjera por Continente por Barrio. Oviedo.1 de enero de 2024</t>
  </si>
  <si>
    <t>Distribución de Población Extranjera por Continente y Sexo por Barrio. Oviedo. 1 de enero de 2024</t>
  </si>
  <si>
    <t>Distribución de Población Extranjera por Barrio por Sexo según Continente. Oviedo. 1 de enero de 2024</t>
  </si>
  <si>
    <t>Porcentaje de Extranjeros en Oviedo 2024</t>
  </si>
  <si>
    <t>Pirámide de Población Española y Extranjera. Oviedo 2024</t>
  </si>
  <si>
    <t>Porcentaje de Extranjeros por Barrio. Oviedo 2024</t>
  </si>
  <si>
    <t>Porcentaje de Población Extranjera por Sexo por Barrio. Oviedo 2024</t>
  </si>
  <si>
    <t>Distribución de Población Extranjera por Sexo por Barrio. Oviedo 2024</t>
  </si>
  <si>
    <t>Distribución de Población Extranjera en relación al Total de Población Extranjera. Principales Barrios. Oviedo. 1 de enero de 2024</t>
  </si>
  <si>
    <t>Distribución de Población Extranjera por Continente. Oviedo. 2024</t>
  </si>
  <si>
    <t>Distribución de Población Extranjera por Continente y por Barrio. Oviedo 2024</t>
  </si>
  <si>
    <t>Distribución de Hombres Extranjeros por Continente y por Barrio. Oviedo 2024</t>
  </si>
  <si>
    <t>Distribución de Mujeres Extranjeras por Continente y por Barrio. Oviedo 2024</t>
  </si>
  <si>
    <t>Padón Municipal a 1 de enero de 2024</t>
  </si>
  <si>
    <t>Población por tramos de edad. Oviedo 2024</t>
  </si>
  <si>
    <t>Pirámide de Población Española. Oviedo 2024</t>
  </si>
  <si>
    <t>Pirámide de Población Extranjera. Oviedo 2024</t>
  </si>
  <si>
    <t xml:space="preserve">Porcentaje de Población Extranjera por Sexo por Barrio. Oviedo 2024. </t>
  </si>
  <si>
    <t>Andorra</t>
  </si>
  <si>
    <t>Chipre</t>
  </si>
  <si>
    <t>Benin</t>
  </si>
  <si>
    <t>Camboya</t>
  </si>
  <si>
    <t>Etiopia</t>
  </si>
  <si>
    <t>Niger</t>
  </si>
  <si>
    <t>Rep. Centroafricana</t>
  </si>
  <si>
    <t>Sudán</t>
  </si>
  <si>
    <t>Bután</t>
  </si>
  <si>
    <t>Singapur</t>
  </si>
  <si>
    <t>SAN CLAUDIO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</si>
</sst>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sz val="8"/>
      <name val="MS Sans Serif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color indexed="23"/>
      <name val="Arial"/>
      <family val="2"/>
    </font>
    <font>
      <sz val="9"/>
      <color indexed="23"/>
      <name val="Arial"/>
      <family val="2"/>
    </font>
    <font>
      <b/>
      <sz val="10"/>
      <color indexed="9"/>
      <name val="Arial"/>
      <family val="2"/>
    </font>
    <font>
      <sz val="9"/>
      <color indexed="23"/>
      <name val="Arial"/>
      <family val="2"/>
    </font>
    <font>
      <b/>
      <sz val="11"/>
      <color indexed="9"/>
      <name val="Arial"/>
      <family val="2"/>
    </font>
    <font>
      <sz val="8"/>
      <color indexed="49"/>
      <name val="Arial"/>
      <family val="2"/>
    </font>
    <font>
      <b/>
      <sz val="14"/>
      <color indexed="9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9"/>
      <name val="MS Sans Serif"/>
      <family val="2"/>
    </font>
    <font>
      <b/>
      <sz val="16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49"/>
      <name val="Arial"/>
      <family val="2"/>
    </font>
    <font>
      <b/>
      <sz val="9.9"/>
      <color indexed="9"/>
      <name val="Arial"/>
      <family val="2"/>
    </font>
    <font>
      <b/>
      <sz val="12"/>
      <color indexed="49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26"/>
      <color indexed="56"/>
      <name val="Georgia"/>
      <family val="1"/>
    </font>
    <font>
      <b/>
      <i/>
      <sz val="18"/>
      <color indexed="56"/>
      <name val="Georgia"/>
      <family val="1"/>
    </font>
    <font>
      <b/>
      <i/>
      <sz val="11"/>
      <color indexed="56"/>
      <name val="Georgia"/>
      <family val="1"/>
    </font>
    <font>
      <b/>
      <sz val="18"/>
      <color indexed="9"/>
      <name val="Arial"/>
      <family val="2"/>
    </font>
    <font>
      <b/>
      <sz val="18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8" tint="-0.249977111117893"/>
      <name val="Arial"/>
      <family val="2"/>
    </font>
    <font>
      <b/>
      <sz val="11"/>
      <color rgb="FF33CCCC"/>
      <name val="Arial"/>
      <family val="2"/>
    </font>
    <font>
      <b/>
      <sz val="10"/>
      <color theme="0"/>
      <name val="Arial"/>
      <family val="2"/>
    </font>
    <font>
      <sz val="10"/>
      <color rgb="FFFF0000"/>
      <name val="MS Sans Serif"/>
      <family val="2"/>
    </font>
    <font>
      <b/>
      <sz val="10"/>
      <color rgb="FFFF0000"/>
      <name val="MS Sans Serif"/>
      <family val="2"/>
    </font>
    <font>
      <sz val="9"/>
      <color rgb="FFFF0000"/>
      <name val="Arial"/>
      <family val="2"/>
    </font>
    <font>
      <b/>
      <sz val="10"/>
      <color rgb="FFFF0000"/>
      <name val="MS Sans Serif"/>
    </font>
    <font>
      <b/>
      <sz val="14"/>
      <color theme="0"/>
      <name val="Arial"/>
      <family val="2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26" fillId="0" borderId="0"/>
    <xf numFmtId="0" fontId="1" fillId="0" borderId="0"/>
    <xf numFmtId="9" fontId="1" fillId="0" borderId="0" applyFont="0" applyFill="0" applyBorder="0" applyAlignment="0" applyProtection="0"/>
  </cellStyleXfs>
  <cellXfs count="303">
    <xf numFmtId="0" fontId="0" fillId="0" borderId="0" xfId="0"/>
    <xf numFmtId="0" fontId="2" fillId="0" borderId="0" xfId="0" applyFont="1"/>
    <xf numFmtId="0" fontId="5" fillId="0" borderId="0" xfId="0" applyFont="1"/>
    <xf numFmtId="0" fontId="10" fillId="2" borderId="1" xfId="0" quotePrefix="1" applyFont="1" applyFill="1" applyBorder="1"/>
    <xf numFmtId="0" fontId="10" fillId="2" borderId="1" xfId="0" applyFont="1" applyFill="1" applyBorder="1"/>
    <xf numFmtId="0" fontId="10" fillId="2" borderId="2" xfId="0" quotePrefix="1" applyFont="1" applyFill="1" applyBorder="1"/>
    <xf numFmtId="0" fontId="11" fillId="0" borderId="0" xfId="0" applyFont="1"/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/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6" xfId="0" applyBorder="1"/>
    <xf numFmtId="0" fontId="0" fillId="0" borderId="0" xfId="0" applyFill="1" applyBorder="1"/>
    <xf numFmtId="0" fontId="0" fillId="0" borderId="0" xfId="0" applyFill="1"/>
    <xf numFmtId="0" fontId="2" fillId="0" borderId="0" xfId="0" applyFont="1" applyBorder="1"/>
    <xf numFmtId="0" fontId="15" fillId="2" borderId="1" xfId="0" applyFont="1" applyFill="1" applyBorder="1" applyAlignment="1">
      <alignment horizontal="center" vertical="center"/>
    </xf>
    <xf numFmtId="0" fontId="10" fillId="2" borderId="7" xfId="0" quotePrefix="1" applyFont="1" applyFill="1" applyBorder="1"/>
    <xf numFmtId="0" fontId="15" fillId="2" borderId="8" xfId="0" applyFont="1" applyFill="1" applyBorder="1" applyAlignment="1">
      <alignment horizontal="center" vertical="center"/>
    </xf>
    <xf numFmtId="0" fontId="17" fillId="2" borderId="9" xfId="0" applyFont="1" applyFill="1" applyBorder="1"/>
    <xf numFmtId="0" fontId="10" fillId="2" borderId="1" xfId="0" applyFont="1" applyFill="1" applyBorder="1" applyAlignment="1">
      <alignment horizontal="center"/>
    </xf>
    <xf numFmtId="3" fontId="6" fillId="0" borderId="10" xfId="0" applyNumberFormat="1" applyFont="1" applyFill="1" applyBorder="1"/>
    <xf numFmtId="3" fontId="6" fillId="0" borderId="0" xfId="0" applyNumberFormat="1" applyFont="1" applyFill="1" applyBorder="1"/>
    <xf numFmtId="0" fontId="10" fillId="3" borderId="0" xfId="0" quotePrefix="1" applyFont="1" applyFill="1" applyBorder="1"/>
    <xf numFmtId="10" fontId="0" fillId="3" borderId="0" xfId="0" applyNumberFormat="1" applyFill="1"/>
    <xf numFmtId="0" fontId="0" fillId="3" borderId="0" xfId="0" applyFill="1"/>
    <xf numFmtId="0" fontId="18" fillId="4" borderId="0" xfId="0" applyFont="1" applyFill="1" applyBorder="1"/>
    <xf numFmtId="3" fontId="0" fillId="0" borderId="0" xfId="0" applyNumberFormat="1"/>
    <xf numFmtId="0" fontId="18" fillId="4" borderId="9" xfId="0" applyFont="1" applyFill="1" applyBorder="1"/>
    <xf numFmtId="10" fontId="0" fillId="0" borderId="0" xfId="0" applyNumberFormat="1"/>
    <xf numFmtId="0" fontId="19" fillId="2" borderId="0" xfId="0" applyFont="1" applyFill="1" applyAlignment="1">
      <alignment horizontal="center"/>
    </xf>
    <xf numFmtId="0" fontId="10" fillId="2" borderId="1" xfId="3" applyFont="1" applyFill="1" applyBorder="1"/>
    <xf numFmtId="0" fontId="10" fillId="2" borderId="11" xfId="3" applyFont="1" applyFill="1" applyBorder="1"/>
    <xf numFmtId="0" fontId="21" fillId="0" borderId="0" xfId="0" applyFont="1"/>
    <xf numFmtId="0" fontId="23" fillId="0" borderId="0" xfId="0" applyFont="1"/>
    <xf numFmtId="0" fontId="16" fillId="2" borderId="12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0" fontId="17" fillId="2" borderId="1" xfId="0" applyFont="1" applyFill="1" applyBorder="1"/>
    <xf numFmtId="0" fontId="16" fillId="2" borderId="1" xfId="3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6" fillId="0" borderId="0" xfId="4"/>
    <xf numFmtId="0" fontId="31" fillId="0" borderId="0" xfId="4" applyFont="1" applyAlignment="1">
      <alignment horizontal="center" vertical="center"/>
    </xf>
    <xf numFmtId="0" fontId="4" fillId="0" borderId="0" xfId="1" applyAlignment="1" applyProtection="1">
      <alignment horizontal="left"/>
    </xf>
    <xf numFmtId="0" fontId="4" fillId="0" borderId="0" xfId="1" applyAlignment="1" applyProtection="1">
      <alignment horizontal="left" vertical="center"/>
    </xf>
    <xf numFmtId="0" fontId="32" fillId="0" borderId="0" xfId="4" applyFont="1"/>
    <xf numFmtId="0" fontId="33" fillId="0" borderId="0" xfId="2" applyFont="1" applyAlignment="1" applyProtection="1"/>
    <xf numFmtId="0" fontId="33" fillId="0" borderId="0" xfId="1" applyFont="1" applyAlignment="1" applyProtection="1"/>
    <xf numFmtId="0" fontId="4" fillId="0" borderId="0" xfId="1" applyAlignment="1" applyProtection="1"/>
    <xf numFmtId="0" fontId="4" fillId="0" borderId="0" xfId="1" applyAlignment="1" applyProtection="1">
      <alignment horizontal="center"/>
    </xf>
    <xf numFmtId="0" fontId="33" fillId="0" borderId="0" xfId="2" applyFont="1" applyAlignment="1" applyProtection="1">
      <alignment horizontal="left" readingOrder="1"/>
    </xf>
    <xf numFmtId="0" fontId="33" fillId="0" borderId="0" xfId="2" applyFont="1" applyAlignment="1" applyProtection="1">
      <alignment horizontal="left" wrapText="1" readingOrder="1"/>
    </xf>
    <xf numFmtId="0" fontId="33" fillId="0" borderId="0" xfId="1" applyFont="1" applyAlignment="1" applyProtection="1">
      <alignment wrapText="1" readingOrder="1"/>
      <protection locked="0"/>
    </xf>
    <xf numFmtId="0" fontId="33" fillId="0" borderId="0" xfId="1" applyFont="1" applyAlignment="1" applyProtection="1">
      <alignment horizontal="left" readingOrder="1"/>
    </xf>
    <xf numFmtId="0" fontId="38" fillId="7" borderId="45" xfId="0" applyFont="1" applyFill="1" applyBorder="1"/>
    <xf numFmtId="0" fontId="38" fillId="7" borderId="46" xfId="0" applyFont="1" applyFill="1" applyBorder="1" applyAlignment="1">
      <alignment horizontal="center" vertical="center"/>
    </xf>
    <xf numFmtId="0" fontId="38" fillId="7" borderId="47" xfId="0" applyFont="1" applyFill="1" applyBorder="1" applyAlignment="1">
      <alignment horizontal="center" vertical="center"/>
    </xf>
    <xf numFmtId="0" fontId="39" fillId="7" borderId="47" xfId="0" applyFont="1" applyFill="1" applyBorder="1" applyAlignment="1">
      <alignment horizontal="center" vertical="center" wrapText="1"/>
    </xf>
    <xf numFmtId="0" fontId="38" fillId="7" borderId="48" xfId="0" applyFont="1" applyFill="1" applyBorder="1" applyAlignment="1">
      <alignment horizontal="center" vertical="center" wrapText="1"/>
    </xf>
    <xf numFmtId="0" fontId="34" fillId="0" borderId="0" xfId="1" applyFont="1" applyAlignment="1" applyProtection="1"/>
    <xf numFmtId="0" fontId="6" fillId="0" borderId="0" xfId="4" applyFont="1"/>
    <xf numFmtId="0" fontId="40" fillId="0" borderId="0" xfId="0" applyFont="1"/>
    <xf numFmtId="0" fontId="41" fillId="0" borderId="0" xfId="0" applyFont="1"/>
    <xf numFmtId="0" fontId="2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/>
    </xf>
    <xf numFmtId="0" fontId="42" fillId="7" borderId="17" xfId="1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 wrapText="1"/>
    </xf>
    <xf numFmtId="0" fontId="0" fillId="0" borderId="0" xfId="0" applyFill="1" applyAlignment="1"/>
    <xf numFmtId="0" fontId="23" fillId="0" borderId="0" xfId="0" applyFont="1" applyAlignment="1"/>
    <xf numFmtId="0" fontId="0" fillId="0" borderId="0" xfId="0" applyAlignment="1"/>
    <xf numFmtId="0" fontId="10" fillId="2" borderId="1" xfId="0" applyFont="1" applyFill="1" applyBorder="1" applyAlignment="1"/>
    <xf numFmtId="0" fontId="18" fillId="8" borderId="18" xfId="0" applyFont="1" applyFill="1" applyBorder="1"/>
    <xf numFmtId="0" fontId="16" fillId="2" borderId="18" xfId="0" applyFont="1" applyFill="1" applyBorder="1"/>
    <xf numFmtId="0" fontId="10" fillId="2" borderId="9" xfId="0" quotePrefix="1" applyFont="1" applyFill="1" applyBorder="1"/>
    <xf numFmtId="0" fontId="10" fillId="2" borderId="6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/>
    </xf>
    <xf numFmtId="0" fontId="12" fillId="2" borderId="50" xfId="0" applyFont="1" applyFill="1" applyBorder="1"/>
    <xf numFmtId="0" fontId="10" fillId="2" borderId="51" xfId="0" quotePrefix="1" applyFont="1" applyFill="1" applyBorder="1"/>
    <xf numFmtId="0" fontId="10" fillId="2" borderId="10" xfId="0" quotePrefix="1" applyFont="1" applyFill="1" applyBorder="1"/>
    <xf numFmtId="0" fontId="10" fillId="2" borderId="52" xfId="0" quotePrefix="1" applyFont="1" applyFill="1" applyBorder="1"/>
    <xf numFmtId="0" fontId="10" fillId="2" borderId="10" xfId="0" applyFont="1" applyFill="1" applyBorder="1"/>
    <xf numFmtId="0" fontId="10" fillId="2" borderId="53" xfId="0" quotePrefix="1" applyFont="1" applyFill="1" applyBorder="1"/>
    <xf numFmtId="0" fontId="10" fillId="2" borderId="51" xfId="0" applyFont="1" applyFill="1" applyBorder="1"/>
    <xf numFmtId="3" fontId="6" fillId="0" borderId="54" xfId="0" applyNumberFormat="1" applyFont="1" applyFill="1" applyBorder="1"/>
    <xf numFmtId="0" fontId="10" fillId="2" borderId="55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43" fillId="0" borderId="0" xfId="0" applyFont="1"/>
    <xf numFmtId="3" fontId="0" fillId="0" borderId="0" xfId="0" applyNumberFormat="1" applyAlignment="1"/>
    <xf numFmtId="0" fontId="37" fillId="0" borderId="56" xfId="0" applyFont="1" applyBorder="1" applyAlignment="1">
      <alignment horizontal="left"/>
    </xf>
    <xf numFmtId="0" fontId="37" fillId="0" borderId="56" xfId="0" applyNumberFormat="1" applyFont="1" applyBorder="1"/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4" fillId="0" borderId="0" xfId="0" applyFont="1"/>
    <xf numFmtId="0" fontId="0" fillId="0" borderId="0" xfId="0" applyNumberFormat="1" applyAlignment="1">
      <alignment horizontal="center"/>
    </xf>
    <xf numFmtId="0" fontId="2" fillId="0" borderId="0" xfId="0" applyFont="1" applyAlignment="1"/>
    <xf numFmtId="0" fontId="0" fillId="0" borderId="0" xfId="0" applyNumberFormat="1" applyAlignment="1"/>
    <xf numFmtId="0" fontId="13" fillId="0" borderId="0" xfId="0" applyFont="1" applyBorder="1" applyAlignment="1">
      <alignment horizontal="left"/>
    </xf>
    <xf numFmtId="0" fontId="38" fillId="7" borderId="57" xfId="0" applyFont="1" applyFill="1" applyBorder="1"/>
    <xf numFmtId="0" fontId="11" fillId="0" borderId="0" xfId="0" applyFont="1" applyAlignment="1"/>
    <xf numFmtId="0" fontId="16" fillId="2" borderId="2" xfId="0" applyFont="1" applyFill="1" applyBorder="1"/>
    <xf numFmtId="0" fontId="10" fillId="2" borderId="3" xfId="0" applyFont="1" applyFill="1" applyBorder="1" applyAlignment="1">
      <alignment horizontal="center" vertical="center" wrapText="1"/>
    </xf>
    <xf numFmtId="3" fontId="0" fillId="0" borderId="0" xfId="0" applyNumberFormat="1" applyBorder="1"/>
    <xf numFmtId="1" fontId="0" fillId="0" borderId="0" xfId="0" applyNumberFormat="1"/>
    <xf numFmtId="1" fontId="38" fillId="7" borderId="47" xfId="0" applyNumberFormat="1" applyFont="1" applyFill="1" applyBorder="1" applyAlignment="1">
      <alignment horizontal="center" vertical="center"/>
    </xf>
    <xf numFmtId="10" fontId="38" fillId="7" borderId="47" xfId="0" applyNumberFormat="1" applyFont="1" applyFill="1" applyBorder="1" applyAlignment="1">
      <alignment horizontal="center" vertical="center"/>
    </xf>
    <xf numFmtId="10" fontId="45" fillId="0" borderId="0" xfId="0" applyNumberFormat="1" applyFont="1"/>
    <xf numFmtId="3" fontId="44" fillId="0" borderId="0" xfId="0" applyNumberFormat="1" applyFont="1" applyFill="1"/>
    <xf numFmtId="0" fontId="1" fillId="0" borderId="0" xfId="0" applyFont="1"/>
    <xf numFmtId="3" fontId="7" fillId="5" borderId="21" xfId="0" applyNumberFormat="1" applyFont="1" applyFill="1" applyBorder="1"/>
    <xf numFmtId="10" fontId="7" fillId="5" borderId="22" xfId="7" applyNumberFormat="1" applyFont="1" applyFill="1" applyBorder="1"/>
    <xf numFmtId="3" fontId="6" fillId="0" borderId="0" xfId="0" quotePrefix="1" applyNumberFormat="1" applyFont="1" applyFill="1" applyBorder="1"/>
    <xf numFmtId="10" fontId="6" fillId="0" borderId="6" xfId="7" applyNumberFormat="1" applyFont="1" applyFill="1" applyBorder="1"/>
    <xf numFmtId="3" fontId="6" fillId="0" borderId="23" xfId="0" quotePrefix="1" applyNumberFormat="1" applyFont="1" applyFill="1" applyBorder="1"/>
    <xf numFmtId="3" fontId="7" fillId="9" borderId="10" xfId="0" applyNumberFormat="1" applyFont="1" applyFill="1" applyBorder="1"/>
    <xf numFmtId="3" fontId="6" fillId="0" borderId="10" xfId="0" quotePrefix="1" applyNumberFormat="1" applyFont="1" applyFill="1" applyBorder="1"/>
    <xf numFmtId="3" fontId="6" fillId="0" borderId="24" xfId="0" quotePrefix="1" applyNumberFormat="1" applyFont="1" applyFill="1" applyBorder="1"/>
    <xf numFmtId="3" fontId="7" fillId="10" borderId="58" xfId="0" applyNumberFormat="1" applyFont="1" applyFill="1" applyBorder="1"/>
    <xf numFmtId="0" fontId="16" fillId="2" borderId="2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3" fontId="35" fillId="3" borderId="26" xfId="0" applyNumberFormat="1" applyFont="1" applyFill="1" applyBorder="1"/>
    <xf numFmtId="3" fontId="7" fillId="11" borderId="26" xfId="0" applyNumberFormat="1" applyFont="1" applyFill="1" applyBorder="1"/>
    <xf numFmtId="3" fontId="7" fillId="11" borderId="25" xfId="0" applyNumberFormat="1" applyFont="1" applyFill="1" applyBorder="1"/>
    <xf numFmtId="3" fontId="36" fillId="0" borderId="57" xfId="0" applyNumberFormat="1" applyFont="1" applyFill="1" applyBorder="1" applyAlignment="1">
      <alignment horizontal="right"/>
    </xf>
    <xf numFmtId="10" fontId="36" fillId="0" borderId="60" xfId="7" applyNumberFormat="1" applyFont="1" applyFill="1" applyBorder="1" applyAlignment="1">
      <alignment horizontal="right"/>
    </xf>
    <xf numFmtId="3" fontId="36" fillId="0" borderId="53" xfId="0" applyNumberFormat="1" applyFont="1" applyFill="1" applyBorder="1" applyAlignment="1">
      <alignment horizontal="right"/>
    </xf>
    <xf numFmtId="10" fontId="36" fillId="0" borderId="60" xfId="7" applyNumberFormat="1" applyFont="1" applyBorder="1"/>
    <xf numFmtId="10" fontId="36" fillId="0" borderId="0" xfId="7" applyNumberFormat="1" applyFont="1" applyBorder="1"/>
    <xf numFmtId="3" fontId="36" fillId="0" borderId="0" xfId="0" applyNumberFormat="1" applyFont="1" applyBorder="1"/>
    <xf numFmtId="3" fontId="36" fillId="0" borderId="0" xfId="0" applyNumberFormat="1" applyFont="1" applyFill="1" applyBorder="1" applyAlignment="1">
      <alignment horizontal="right"/>
    </xf>
    <xf numFmtId="10" fontId="36" fillId="0" borderId="6" xfId="7" applyNumberFormat="1" applyFont="1" applyFill="1" applyBorder="1" applyAlignment="1">
      <alignment horizontal="right"/>
    </xf>
    <xf numFmtId="3" fontId="36" fillId="0" borderId="10" xfId="0" applyNumberFormat="1" applyFont="1" applyFill="1" applyBorder="1" applyAlignment="1">
      <alignment horizontal="right"/>
    </xf>
    <xf numFmtId="3" fontId="36" fillId="0" borderId="23" xfId="0" applyNumberFormat="1" applyFont="1" applyFill="1" applyBorder="1" applyAlignment="1">
      <alignment horizontal="right"/>
    </xf>
    <xf numFmtId="10" fontId="36" fillId="0" borderId="28" xfId="7" applyNumberFormat="1" applyFont="1" applyFill="1" applyBorder="1" applyAlignment="1">
      <alignment horizontal="right"/>
    </xf>
    <xf numFmtId="3" fontId="36" fillId="0" borderId="23" xfId="0" applyNumberFormat="1" applyFont="1" applyBorder="1"/>
    <xf numFmtId="3" fontId="7" fillId="5" borderId="1" xfId="0" applyNumberFormat="1" applyFont="1" applyFill="1" applyBorder="1" applyAlignment="1"/>
    <xf numFmtId="3" fontId="6" fillId="0" borderId="0" xfId="0" quotePrefix="1" applyNumberFormat="1" applyFont="1" applyFill="1" applyAlignment="1"/>
    <xf numFmtId="10" fontId="6" fillId="0" borderId="0" xfId="7" applyNumberFormat="1" applyFont="1" applyFill="1" applyAlignment="1"/>
    <xf numFmtId="3" fontId="6" fillId="0" borderId="24" xfId="0" applyNumberFormat="1" applyFont="1" applyFill="1" applyBorder="1"/>
    <xf numFmtId="10" fontId="6" fillId="0" borderId="28" xfId="7" applyNumberFormat="1" applyFont="1" applyFill="1" applyBorder="1"/>
    <xf numFmtId="3" fontId="7" fillId="9" borderId="0" xfId="0" applyNumberFormat="1" applyFont="1" applyFill="1" applyBorder="1"/>
    <xf numFmtId="3" fontId="7" fillId="9" borderId="29" xfId="0" applyNumberFormat="1" applyFont="1" applyFill="1" applyBorder="1"/>
    <xf numFmtId="10" fontId="7" fillId="9" borderId="30" xfId="0" applyNumberFormat="1" applyFont="1" applyFill="1" applyBorder="1"/>
    <xf numFmtId="10" fontId="6" fillId="0" borderId="6" xfId="0" applyNumberFormat="1" applyFont="1" applyBorder="1"/>
    <xf numFmtId="10" fontId="6" fillId="0" borderId="28" xfId="0" applyNumberFormat="1" applyFont="1" applyBorder="1"/>
    <xf numFmtId="3" fontId="6" fillId="12" borderId="0" xfId="0" quotePrefix="1" applyNumberFormat="1" applyFont="1" applyFill="1" applyAlignment="1"/>
    <xf numFmtId="3" fontId="7" fillId="9" borderId="47" xfId="0" applyNumberFormat="1" applyFont="1" applyFill="1" applyBorder="1" applyAlignment="1">
      <alignment horizontal="right"/>
    </xf>
    <xf numFmtId="3" fontId="6" fillId="0" borderId="31" xfId="0" quotePrefix="1" applyNumberFormat="1" applyFont="1" applyFill="1" applyBorder="1" applyAlignment="1"/>
    <xf numFmtId="9" fontId="7" fillId="9" borderId="1" xfId="0" applyNumberFormat="1" applyFont="1" applyFill="1" applyBorder="1" applyAlignment="1"/>
    <xf numFmtId="10" fontId="6" fillId="12" borderId="0" xfId="7" applyNumberFormat="1" applyFont="1" applyFill="1" applyAlignment="1"/>
    <xf numFmtId="10" fontId="6" fillId="0" borderId="23" xfId="7" applyNumberFormat="1" applyFont="1" applyFill="1" applyBorder="1" applyAlignment="1"/>
    <xf numFmtId="10" fontId="7" fillId="9" borderId="47" xfId="0" applyNumberFormat="1" applyFont="1" applyFill="1" applyBorder="1" applyAlignment="1">
      <alignment horizontal="right"/>
    </xf>
    <xf numFmtId="10" fontId="6" fillId="0" borderId="0" xfId="7" applyNumberFormat="1" applyFont="1"/>
    <xf numFmtId="10" fontId="6" fillId="12" borderId="0" xfId="7" applyNumberFormat="1" applyFont="1" applyFill="1"/>
    <xf numFmtId="3" fontId="7" fillId="5" borderId="32" xfId="0" applyNumberFormat="1" applyFont="1" applyFill="1" applyBorder="1"/>
    <xf numFmtId="3" fontId="7" fillId="5" borderId="33" xfId="0" applyNumberFormat="1" applyFont="1" applyFill="1" applyBorder="1"/>
    <xf numFmtId="3" fontId="7" fillId="6" borderId="12" xfId="0" applyNumberFormat="1" applyFont="1" applyFill="1" applyBorder="1"/>
    <xf numFmtId="3" fontId="7" fillId="6" borderId="34" xfId="0" applyNumberFormat="1" applyFont="1" applyFill="1" applyBorder="1"/>
    <xf numFmtId="3" fontId="6" fillId="0" borderId="10" xfId="0" applyNumberFormat="1" applyFont="1" applyBorder="1"/>
    <xf numFmtId="3" fontId="7" fillId="10" borderId="46" xfId="0" applyNumberFormat="1" applyFont="1" applyFill="1" applyBorder="1"/>
    <xf numFmtId="3" fontId="6" fillId="0" borderId="24" xfId="0" applyNumberFormat="1" applyFont="1" applyBorder="1"/>
    <xf numFmtId="3" fontId="7" fillId="10" borderId="47" xfId="7" applyNumberFormat="1" applyFont="1" applyFill="1" applyBorder="1"/>
    <xf numFmtId="3" fontId="6" fillId="0" borderId="0" xfId="7" applyNumberFormat="1" applyFont="1" applyFill="1" applyBorder="1"/>
    <xf numFmtId="3" fontId="6" fillId="0" borderId="23" xfId="7" applyNumberFormat="1" applyFont="1" applyFill="1" applyBorder="1"/>
    <xf numFmtId="10" fontId="7" fillId="10" borderId="61" xfId="7" applyNumberFormat="1" applyFont="1" applyFill="1" applyBorder="1"/>
    <xf numFmtId="10" fontId="7" fillId="10" borderId="48" xfId="7" applyNumberFormat="1" applyFont="1" applyFill="1" applyBorder="1"/>
    <xf numFmtId="10" fontId="6" fillId="13" borderId="47" xfId="7" applyNumberFormat="1" applyFont="1" applyFill="1" applyBorder="1"/>
    <xf numFmtId="10" fontId="6" fillId="13" borderId="6" xfId="7" applyNumberFormat="1" applyFont="1" applyFill="1" applyBorder="1"/>
    <xf numFmtId="10" fontId="6" fillId="13" borderId="27" xfId="7" applyNumberFormat="1" applyFont="1" applyFill="1" applyBorder="1"/>
    <xf numFmtId="10" fontId="6" fillId="13" borderId="35" xfId="7" applyNumberFormat="1" applyFont="1" applyFill="1" applyBorder="1"/>
    <xf numFmtId="10" fontId="6" fillId="13" borderId="62" xfId="7" applyNumberFormat="1" applyFont="1" applyFill="1" applyBorder="1"/>
    <xf numFmtId="10" fontId="6" fillId="13" borderId="36" xfId="7" applyNumberFormat="1" applyFont="1" applyFill="1" applyBorder="1"/>
    <xf numFmtId="3" fontId="6" fillId="0" borderId="0" xfId="6" applyNumberFormat="1" applyFont="1" applyBorder="1"/>
    <xf numFmtId="3" fontId="6" fillId="0" borderId="0" xfId="6" applyNumberFormat="1" applyFont="1" applyFill="1" applyBorder="1"/>
    <xf numFmtId="3" fontId="7" fillId="6" borderId="37" xfId="0" applyNumberFormat="1" applyFont="1" applyFill="1" applyBorder="1"/>
    <xf numFmtId="3" fontId="6" fillId="0" borderId="6" xfId="6" applyNumberFormat="1" applyFont="1" applyBorder="1"/>
    <xf numFmtId="3" fontId="6" fillId="0" borderId="23" xfId="6" applyNumberFormat="1" applyFont="1" applyFill="1" applyBorder="1"/>
    <xf numFmtId="3" fontId="6" fillId="0" borderId="28" xfId="6" applyNumberFormat="1" applyFont="1" applyBorder="1"/>
    <xf numFmtId="3" fontId="7" fillId="10" borderId="63" xfId="0" applyNumberFormat="1" applyFont="1" applyFill="1" applyBorder="1"/>
    <xf numFmtId="3" fontId="7" fillId="5" borderId="47" xfId="0" applyNumberFormat="1" applyFont="1" applyFill="1" applyBorder="1"/>
    <xf numFmtId="3" fontId="7" fillId="5" borderId="20" xfId="0" applyNumberFormat="1" applyFont="1" applyFill="1" applyBorder="1"/>
    <xf numFmtId="3" fontId="6" fillId="0" borderId="0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Fill="1" applyBorder="1"/>
    <xf numFmtId="3" fontId="6" fillId="0" borderId="28" xfId="0" applyNumberFormat="1" applyFont="1" applyBorder="1"/>
    <xf numFmtId="3" fontId="6" fillId="0" borderId="0" xfId="0" quotePrefix="1" applyNumberFormat="1" applyFont="1" applyBorder="1"/>
    <xf numFmtId="10" fontId="7" fillId="9" borderId="6" xfId="0" applyNumberFormat="1" applyFont="1" applyFill="1" applyBorder="1"/>
    <xf numFmtId="10" fontId="6" fillId="13" borderId="48" xfId="0" applyNumberFormat="1" applyFont="1" applyFill="1" applyBorder="1"/>
    <xf numFmtId="10" fontId="6" fillId="13" borderId="64" xfId="0" applyNumberFormat="1" applyFont="1" applyFill="1" applyBorder="1"/>
    <xf numFmtId="3" fontId="7" fillId="9" borderId="19" xfId="0" applyNumberFormat="1" applyFont="1" applyFill="1" applyBorder="1"/>
    <xf numFmtId="10" fontId="7" fillId="9" borderId="65" xfId="0" applyNumberFormat="1" applyFont="1" applyFill="1" applyBorder="1"/>
    <xf numFmtId="3" fontId="7" fillId="9" borderId="39" xfId="0" applyNumberFormat="1" applyFont="1" applyFill="1" applyBorder="1"/>
    <xf numFmtId="10" fontId="7" fillId="9" borderId="15" xfId="0" applyNumberFormat="1" applyFont="1" applyFill="1" applyBorder="1"/>
    <xf numFmtId="3" fontId="7" fillId="10" borderId="58" xfId="0" quotePrefix="1" applyNumberFormat="1" applyFont="1" applyFill="1" applyBorder="1"/>
    <xf numFmtId="3" fontId="7" fillId="10" borderId="59" xfId="0" quotePrefix="1" applyNumberFormat="1" applyFont="1" applyFill="1" applyBorder="1"/>
    <xf numFmtId="0" fontId="6" fillId="0" borderId="0" xfId="0" quotePrefix="1" applyFont="1" applyFill="1" applyBorder="1"/>
    <xf numFmtId="10" fontId="7" fillId="10" borderId="27" xfId="0" applyNumberFormat="1" applyFont="1" applyFill="1" applyBorder="1"/>
    <xf numFmtId="3" fontId="7" fillId="10" borderId="12" xfId="0" applyNumberFormat="1" applyFont="1" applyFill="1" applyBorder="1"/>
    <xf numFmtId="10" fontId="7" fillId="10" borderId="5" xfId="0" applyNumberFormat="1" applyFont="1" applyFill="1" applyBorder="1"/>
    <xf numFmtId="0" fontId="6" fillId="0" borderId="10" xfId="0" applyFont="1" applyBorder="1"/>
    <xf numFmtId="3" fontId="6" fillId="0" borderId="66" xfId="0" applyNumberFormat="1" applyFont="1" applyBorder="1"/>
    <xf numFmtId="3" fontId="7" fillId="10" borderId="61" xfId="7" applyNumberFormat="1" applyFont="1" applyFill="1" applyBorder="1"/>
    <xf numFmtId="0" fontId="6" fillId="0" borderId="0" xfId="7" applyNumberFormat="1" applyFont="1" applyFill="1" applyBorder="1"/>
    <xf numFmtId="10" fontId="7" fillId="10" borderId="47" xfId="7" applyNumberFormat="1" applyFont="1" applyFill="1" applyBorder="1"/>
    <xf numFmtId="10" fontId="6" fillId="13" borderId="26" xfId="7" applyNumberFormat="1" applyFont="1" applyFill="1" applyBorder="1"/>
    <xf numFmtId="10" fontId="6" fillId="13" borderId="40" xfId="7" applyNumberFormat="1" applyFont="1" applyFill="1" applyBorder="1"/>
    <xf numFmtId="10" fontId="6" fillId="13" borderId="25" xfId="7" applyNumberFormat="1" applyFont="1" applyFill="1" applyBorder="1"/>
    <xf numFmtId="10" fontId="6" fillId="13" borderId="8" xfId="7" applyNumberFormat="1" applyFont="1" applyFill="1" applyBorder="1"/>
    <xf numFmtId="10" fontId="6" fillId="13" borderId="41" xfId="7" applyNumberFormat="1" applyFont="1" applyFill="1" applyBorder="1"/>
    <xf numFmtId="10" fontId="6" fillId="13" borderId="38" xfId="7" applyNumberFormat="1" applyFont="1" applyFill="1" applyBorder="1"/>
    <xf numFmtId="0" fontId="6" fillId="0" borderId="10" xfId="0" applyFont="1" applyFill="1" applyBorder="1"/>
    <xf numFmtId="3" fontId="7" fillId="10" borderId="47" xfId="0" applyNumberFormat="1" applyFont="1" applyFill="1" applyBorder="1"/>
    <xf numFmtId="10" fontId="6" fillId="13" borderId="42" xfId="7" applyNumberFormat="1" applyFont="1" applyFill="1" applyBorder="1"/>
    <xf numFmtId="3" fontId="6" fillId="0" borderId="10" xfId="0" quotePrefix="1" applyNumberFormat="1" applyFont="1" applyBorder="1"/>
    <xf numFmtId="3" fontId="6" fillId="0" borderId="23" xfId="0" applyNumberFormat="1" applyFont="1" applyBorder="1"/>
    <xf numFmtId="10" fontId="7" fillId="5" borderId="1" xfId="0" applyNumberFormat="1" applyFont="1" applyFill="1" applyBorder="1" applyAlignment="1"/>
    <xf numFmtId="0" fontId="46" fillId="0" borderId="0" xfId="0" applyFont="1"/>
    <xf numFmtId="10" fontId="6" fillId="0" borderId="0" xfId="7" applyNumberFormat="1" applyFont="1" applyFill="1"/>
    <xf numFmtId="0" fontId="6" fillId="0" borderId="0" xfId="0" applyFont="1"/>
    <xf numFmtId="0" fontId="6" fillId="0" borderId="0" xfId="0" quotePrefix="1" applyNumberFormat="1" applyFont="1"/>
    <xf numFmtId="0" fontId="6" fillId="0" borderId="6" xfId="0" applyFont="1" applyBorder="1"/>
    <xf numFmtId="0" fontId="6" fillId="0" borderId="0" xfId="0" applyFont="1" applyBorder="1"/>
    <xf numFmtId="0" fontId="7" fillId="0" borderId="0" xfId="0" applyFont="1"/>
    <xf numFmtId="0" fontId="6" fillId="0" borderId="0" xfId="0" applyFont="1" applyFill="1" applyBorder="1"/>
    <xf numFmtId="3" fontId="7" fillId="0" borderId="0" xfId="0" applyNumberFormat="1" applyFont="1" applyBorder="1"/>
    <xf numFmtId="0" fontId="7" fillId="0" borderId="0" xfId="0" applyFont="1" applyBorder="1"/>
    <xf numFmtId="0" fontId="6" fillId="0" borderId="0" xfId="0" applyFont="1" applyAlignment="1">
      <alignment horizontal="left" indent="1"/>
    </xf>
    <xf numFmtId="0" fontId="48" fillId="0" borderId="0" xfId="0" applyFont="1"/>
    <xf numFmtId="3" fontId="11" fillId="0" borderId="0" xfId="0" applyNumberFormat="1" applyFont="1"/>
    <xf numFmtId="3" fontId="36" fillId="0" borderId="24" xfId="0" applyNumberFormat="1" applyFont="1" applyFill="1" applyBorder="1" applyAlignment="1">
      <alignment horizontal="right"/>
    </xf>
    <xf numFmtId="0" fontId="0" fillId="0" borderId="0" xfId="0" quotePrefix="1" applyNumberFormat="1"/>
    <xf numFmtId="10" fontId="36" fillId="0" borderId="28" xfId="7" applyNumberFormat="1" applyFont="1" applyBorder="1"/>
    <xf numFmtId="3" fontId="13" fillId="0" borderId="0" xfId="0" applyNumberFormat="1" applyFont="1" applyBorder="1" applyAlignment="1">
      <alignment horizontal="left"/>
    </xf>
    <xf numFmtId="10" fontId="6" fillId="0" borderId="23" xfId="7" applyNumberFormat="1" applyFont="1" applyFill="1" applyBorder="1"/>
    <xf numFmtId="3" fontId="6" fillId="12" borderId="0" xfId="0" quotePrefix="1" applyNumberFormat="1" applyFont="1" applyFill="1" applyBorder="1"/>
    <xf numFmtId="0" fontId="13" fillId="0" borderId="0" xfId="0" applyFont="1" applyBorder="1" applyAlignment="1">
      <alignment horizontal="left"/>
    </xf>
    <xf numFmtId="0" fontId="46" fillId="0" borderId="0" xfId="0" applyFont="1" applyFill="1"/>
    <xf numFmtId="0" fontId="0" fillId="0" borderId="0" xfId="0" quotePrefix="1" applyFill="1"/>
    <xf numFmtId="0" fontId="0" fillId="0" borderId="0" xfId="0" quotePrefix="1" applyNumberFormat="1" applyFill="1"/>
    <xf numFmtId="3" fontId="0" fillId="0" borderId="23" xfId="0" applyNumberFormat="1" applyBorder="1"/>
    <xf numFmtId="10" fontId="0" fillId="0" borderId="23" xfId="0" applyNumberFormat="1" applyBorder="1"/>
    <xf numFmtId="10" fontId="0" fillId="0" borderId="28" xfId="0" applyNumberFormat="1" applyBorder="1"/>
    <xf numFmtId="3" fontId="7" fillId="5" borderId="72" xfId="0" applyNumberFormat="1" applyFont="1" applyFill="1" applyBorder="1"/>
    <xf numFmtId="3" fontId="6" fillId="0" borderId="6" xfId="0" applyNumberFormat="1" applyFont="1" applyFill="1" applyBorder="1"/>
    <xf numFmtId="3" fontId="6" fillId="0" borderId="28" xfId="0" applyNumberFormat="1" applyFont="1" applyFill="1" applyBorder="1"/>
    <xf numFmtId="3" fontId="7" fillId="6" borderId="73" xfId="0" applyNumberFormat="1" applyFont="1" applyFill="1" applyBorder="1"/>
    <xf numFmtId="0" fontId="0" fillId="0" borderId="0" xfId="0" applyNumberFormat="1" applyFill="1"/>
    <xf numFmtId="49" fontId="28" fillId="0" borderId="0" xfId="4" applyNumberFormat="1" applyFont="1" applyBorder="1" applyAlignment="1">
      <alignment horizontal="center" vertical="center" wrapText="1"/>
    </xf>
    <xf numFmtId="0" fontId="30" fillId="2" borderId="0" xfId="4" applyFont="1" applyFill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41" fillId="0" borderId="0" xfId="4" applyFont="1" applyAlignment="1">
      <alignment horizontal="center"/>
    </xf>
    <xf numFmtId="0" fontId="22" fillId="2" borderId="0" xfId="0" applyFont="1" applyFill="1" applyAlignment="1">
      <alignment horizontal="left" vertical="center" wrapText="1"/>
    </xf>
    <xf numFmtId="0" fontId="47" fillId="7" borderId="50" xfId="0" applyFont="1" applyFill="1" applyBorder="1" applyAlignment="1">
      <alignment horizontal="center"/>
    </xf>
    <xf numFmtId="0" fontId="47" fillId="7" borderId="70" xfId="0" applyFont="1" applyFill="1" applyBorder="1" applyAlignment="1">
      <alignment horizontal="center"/>
    </xf>
    <xf numFmtId="0" fontId="47" fillId="7" borderId="71" xfId="0" applyFont="1" applyFill="1" applyBorder="1" applyAlignment="1">
      <alignment horizontal="center"/>
    </xf>
    <xf numFmtId="0" fontId="38" fillId="7" borderId="68" xfId="0" applyFont="1" applyFill="1" applyBorder="1" applyAlignment="1">
      <alignment horizontal="center" vertical="center"/>
    </xf>
    <xf numFmtId="0" fontId="38" fillId="7" borderId="69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14" fillId="2" borderId="67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6" fillId="2" borderId="39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/>
    </xf>
    <xf numFmtId="0" fontId="16" fillId="2" borderId="29" xfId="0" applyFont="1" applyFill="1" applyBorder="1" applyAlignment="1">
      <alignment horizontal="center"/>
    </xf>
    <xf numFmtId="0" fontId="16" fillId="2" borderId="44" xfId="0" applyFont="1" applyFill="1" applyBorder="1" applyAlignment="1">
      <alignment horizontal="center"/>
    </xf>
    <xf numFmtId="0" fontId="42" fillId="14" borderId="0" xfId="0" applyFont="1" applyFill="1" applyAlignment="1">
      <alignment horizontal="center"/>
    </xf>
    <xf numFmtId="0" fontId="16" fillId="14" borderId="0" xfId="0" applyFont="1" applyFill="1" applyAlignment="1">
      <alignment horizontal="center"/>
    </xf>
  </cellXfs>
  <cellStyles count="8">
    <cellStyle name="Hipervínculo" xfId="1" builtinId="8"/>
    <cellStyle name="Hipervínculo_ODINA Explotacion Estadistica INE 2012" xfId="2" xr:uid="{00000000-0005-0000-0000-000001000000}"/>
    <cellStyle name="Normal" xfId="0" builtinId="0"/>
    <cellStyle name="Normal 2" xfId="3" xr:uid="{00000000-0005-0000-0000-000003000000}"/>
    <cellStyle name="Normal 2_ODINA Explotacion Estadistica INE 2012" xfId="4" xr:uid="{00000000-0005-0000-0000-000004000000}"/>
    <cellStyle name="Normal 3" xfId="5" xr:uid="{00000000-0005-0000-0000-000005000000}"/>
    <cellStyle name="Normal_CALCULOS Copia de Extranjeros  BARRIOS Y NACIONALIDAD (2)" xfId="6" xr:uid="{00000000-0005-0000-0000-000006000000}"/>
    <cellStyle name="Porcentaje" xfId="7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Porcentaje de Extranjeros en Oviedo.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Principales Nacionalidades. 2024. </a:t>
            </a:r>
          </a:p>
        </c:rich>
      </c:tx>
      <c:layout>
        <c:manualLayout>
          <c:xMode val="edge"/>
          <c:yMode val="edge"/>
          <c:x val="0.24291521372328459"/>
          <c:y val="2.7777837701794126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645077709964509"/>
          <c:y val="0.13715301030987262"/>
          <c:w val="0.71390107580164552"/>
          <c:h val="0.6701400250583650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[1]Nacionalidades!$A$117:$A$131</c:f>
              <c:strCache>
                <c:ptCount val="15"/>
                <c:pt idx="0">
                  <c:v>Portugal</c:v>
                </c:pt>
                <c:pt idx="1">
                  <c:v>Argentina</c:v>
                </c:pt>
                <c:pt idx="2">
                  <c:v>China</c:v>
                </c:pt>
                <c:pt idx="3">
                  <c:v>Ecuador</c:v>
                </c:pt>
                <c:pt idx="4">
                  <c:v>Senegal</c:v>
                </c:pt>
                <c:pt idx="5">
                  <c:v>Perú</c:v>
                </c:pt>
                <c:pt idx="6">
                  <c:v>Cuba</c:v>
                </c:pt>
                <c:pt idx="7">
                  <c:v>Italia</c:v>
                </c:pt>
                <c:pt idx="8">
                  <c:v>Brasil</c:v>
                </c:pt>
                <c:pt idx="9">
                  <c:v>Ucrania</c:v>
                </c:pt>
                <c:pt idx="10">
                  <c:v>Marruecos</c:v>
                </c:pt>
                <c:pt idx="11">
                  <c:v>Paraguay</c:v>
                </c:pt>
                <c:pt idx="12">
                  <c:v>Venezuela</c:v>
                </c:pt>
                <c:pt idx="13">
                  <c:v>Rumanía</c:v>
                </c:pt>
                <c:pt idx="14">
                  <c:v>Colombia</c:v>
                </c:pt>
              </c:strCache>
            </c:strRef>
          </c:cat>
          <c:val>
            <c:numRef>
              <c:f>[1]Nacionalidades!$G$117:$G$131</c:f>
              <c:numCache>
                <c:formatCode>0.00%</c:formatCode>
                <c:ptCount val="15"/>
                <c:pt idx="0">
                  <c:v>1.9723270440251572E-2</c:v>
                </c:pt>
                <c:pt idx="1">
                  <c:v>2.0729559748427672E-2</c:v>
                </c:pt>
                <c:pt idx="2">
                  <c:v>2.1584905660377358E-2</c:v>
                </c:pt>
                <c:pt idx="3">
                  <c:v>2.5459119496855347E-2</c:v>
                </c:pt>
                <c:pt idx="4">
                  <c:v>2.978616352201258E-2</c:v>
                </c:pt>
                <c:pt idx="5">
                  <c:v>3.0188679245283019E-2</c:v>
                </c:pt>
                <c:pt idx="6">
                  <c:v>3.471698113207547E-2</c:v>
                </c:pt>
                <c:pt idx="7">
                  <c:v>3.5371069182389935E-2</c:v>
                </c:pt>
                <c:pt idx="8">
                  <c:v>3.677987421383648E-2</c:v>
                </c:pt>
                <c:pt idx="9">
                  <c:v>4.4779874213836481E-2</c:v>
                </c:pt>
                <c:pt idx="10">
                  <c:v>5.1723270440251573E-2</c:v>
                </c:pt>
                <c:pt idx="11">
                  <c:v>6.0679245283018865E-2</c:v>
                </c:pt>
                <c:pt idx="12">
                  <c:v>9.0314465408805028E-2</c:v>
                </c:pt>
                <c:pt idx="13">
                  <c:v>0.11688050314465409</c:v>
                </c:pt>
                <c:pt idx="14">
                  <c:v>0.1549685534591195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3-4714-ADDF-A449AB538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376656"/>
        <c:axId val="1"/>
      </c:barChart>
      <c:catAx>
        <c:axId val="476376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3766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Población Extranjera en Oviedo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Continente. 2024.</a:t>
            </a:r>
          </a:p>
        </c:rich>
      </c:tx>
      <c:layout>
        <c:manualLayout>
          <c:xMode val="edge"/>
          <c:yMode val="edge"/>
          <c:x val="0.11469441319835021"/>
          <c:y val="0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261500207210936E-3"/>
          <c:y val="0.23715866541613051"/>
          <c:w val="0.90488721804511274"/>
          <c:h val="0.694391345126180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25D8-43FE-82B2-5430724F56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25D8-43FE-82B2-5430724F56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D8-43FE-82B2-5430724F5602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25D8-43FE-82B2-5430724F5602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25D8-43FE-82B2-5430724F560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5D8-43FE-82B2-5430724F5602}"/>
              </c:ext>
            </c:extLst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25D8-43FE-82B2-5430724F5602}"/>
              </c:ext>
            </c:extLst>
          </c:dPt>
          <c:dLbls>
            <c:dLbl>
              <c:idx val="1"/>
              <c:layout>
                <c:manualLayout>
                  <c:x val="-3.8245219347581553E-4"/>
                  <c:y val="-9.6093528475145601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D8-43FE-82B2-5430724F5602}"/>
                </c:ext>
              </c:extLst>
            </c:dLbl>
            <c:dLbl>
              <c:idx val="2"/>
              <c:layout>
                <c:manualLayout>
                  <c:x val="0.16795838020247469"/>
                  <c:y val="-0.3128949186060883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D8-43FE-82B2-5430724F5602}"/>
                </c:ext>
              </c:extLst>
            </c:dLbl>
            <c:dLbl>
              <c:idx val="3"/>
              <c:layout>
                <c:manualLayout>
                  <c:x val="0.12921180905018451"/>
                  <c:y val="7.707316363847871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D8-43FE-82B2-5430724F5602}"/>
                </c:ext>
              </c:extLst>
            </c:dLbl>
            <c:dLbl>
              <c:idx val="4"/>
              <c:layout>
                <c:manualLayout>
                  <c:x val="5.5576243759003809E-2"/>
                  <c:y val="0.1241826073679848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D8-43FE-82B2-5430724F5602}"/>
                </c:ext>
              </c:extLst>
            </c:dLbl>
            <c:dLbl>
              <c:idx val="6"/>
              <c:layout>
                <c:manualLayout>
                  <c:x val="8.76946302764786E-2"/>
                  <c:y val="-4.09681476796009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D8-43FE-82B2-5430724F5602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[1]Continente!$A$3:$A$9</c:f>
              <c:strCache>
                <c:ptCount val="7"/>
                <c:pt idx="0">
                  <c:v>UNIÓN EUROPEA</c:v>
                </c:pt>
                <c:pt idx="1">
                  <c:v>EUROPA NO COMUNITARIA</c:v>
                </c:pt>
                <c:pt idx="2">
                  <c:v>AMÉRICA</c:v>
                </c:pt>
                <c:pt idx="3">
                  <c:v>ÁFRICA</c:v>
                </c:pt>
                <c:pt idx="4">
                  <c:v>ASIA</c:v>
                </c:pt>
                <c:pt idx="5">
                  <c:v>OCEANÍA</c:v>
                </c:pt>
                <c:pt idx="6">
                  <c:v>APÁTRIDA</c:v>
                </c:pt>
              </c:strCache>
            </c:strRef>
          </c:cat>
          <c:val>
            <c:numRef>
              <c:f>[1]Continente!$D$3:$D$9</c:f>
              <c:numCache>
                <c:formatCode>General</c:formatCode>
                <c:ptCount val="7"/>
                <c:pt idx="0">
                  <c:v>4283</c:v>
                </c:pt>
                <c:pt idx="1">
                  <c:v>1597</c:v>
                </c:pt>
                <c:pt idx="2">
                  <c:v>10810</c:v>
                </c:pt>
                <c:pt idx="3">
                  <c:v>2240</c:v>
                </c:pt>
                <c:pt idx="4">
                  <c:v>850</c:v>
                </c:pt>
                <c:pt idx="5">
                  <c:v>19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D8-43FE-82B2-5430724F5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Hombres Extranjeros en Oviedo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Continente. 2024. </a:t>
            </a:r>
          </a:p>
        </c:rich>
      </c:tx>
      <c:layout>
        <c:manualLayout>
          <c:xMode val="edge"/>
          <c:yMode val="edge"/>
          <c:x val="0.11191666748790319"/>
          <c:y val="0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43402126328955E-2"/>
          <c:y val="0.24376731301939059"/>
          <c:w val="0.7392120075046904"/>
          <c:h val="0.68144044321329644"/>
        </c:manualLayout>
      </c:layout>
      <c:pie3DChart>
        <c:varyColors val="1"/>
        <c:ser>
          <c:idx val="0"/>
          <c:order val="0"/>
          <c:tx>
            <c:v>Hombres</c:v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EECE-408E-AA8D-4E6EC5DE1D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EECE-408E-AA8D-4E6EC5DE1D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ECE-408E-AA8D-4E6EC5DE1DA5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EECE-408E-AA8D-4E6EC5DE1DA5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EECE-408E-AA8D-4E6EC5DE1DA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ECE-408E-AA8D-4E6EC5DE1DA5}"/>
              </c:ext>
            </c:extLst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EECE-408E-AA8D-4E6EC5DE1DA5}"/>
              </c:ext>
            </c:extLst>
          </c:dPt>
          <c:dLbls>
            <c:dLbl>
              <c:idx val="1"/>
              <c:layout>
                <c:manualLayout>
                  <c:x val="-7.4403785830711123E-3"/>
                  <c:y val="-3.728691808260809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CE-408E-AA8D-4E6EC5DE1DA5}"/>
                </c:ext>
              </c:extLst>
            </c:dLbl>
            <c:dLbl>
              <c:idx val="2"/>
              <c:layout>
                <c:manualLayout>
                  <c:x val="0.12537481595288394"/>
                  <c:y val="-0.304233646694440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CE-408E-AA8D-4E6EC5DE1DA5}"/>
                </c:ext>
              </c:extLst>
            </c:dLbl>
            <c:dLbl>
              <c:idx val="3"/>
              <c:layout>
                <c:manualLayout>
                  <c:x val="0.1616566456397453"/>
                  <c:y val="6.95827426003882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CE-408E-AA8D-4E6EC5DE1DA5}"/>
                </c:ext>
              </c:extLst>
            </c:dLbl>
            <c:dLbl>
              <c:idx val="4"/>
              <c:layout>
                <c:manualLayout>
                  <c:x val="5.4521182037986338E-2"/>
                  <c:y val="9.821740426491010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CE-408E-AA8D-4E6EC5DE1DA5}"/>
                </c:ext>
              </c:extLst>
            </c:dLbl>
            <c:dLbl>
              <c:idx val="6"/>
              <c:layout>
                <c:manualLayout>
                  <c:x val="0.12522856312754527"/>
                  <c:y val="-6.2736202296042633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CE-408E-AA8D-4E6EC5DE1DA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[1]Continente!$A$3:$A$9</c:f>
              <c:strCache>
                <c:ptCount val="7"/>
                <c:pt idx="0">
                  <c:v>UNIÓN EUROPEA</c:v>
                </c:pt>
                <c:pt idx="1">
                  <c:v>EUROPA NO COMUNITARIA</c:v>
                </c:pt>
                <c:pt idx="2">
                  <c:v>AMÉRICA</c:v>
                </c:pt>
                <c:pt idx="3">
                  <c:v>ÁFRICA</c:v>
                </c:pt>
                <c:pt idx="4">
                  <c:v>ASIA</c:v>
                </c:pt>
                <c:pt idx="5">
                  <c:v>OCEANÍA</c:v>
                </c:pt>
                <c:pt idx="6">
                  <c:v>APÁTRIDA</c:v>
                </c:pt>
              </c:strCache>
            </c:strRef>
          </c:cat>
          <c:val>
            <c:numRef>
              <c:f>[1]Continente!$B$3:$B$9</c:f>
              <c:numCache>
                <c:formatCode>General</c:formatCode>
                <c:ptCount val="7"/>
                <c:pt idx="0">
                  <c:v>2003</c:v>
                </c:pt>
                <c:pt idx="1">
                  <c:v>676</c:v>
                </c:pt>
                <c:pt idx="2">
                  <c:v>4539</c:v>
                </c:pt>
                <c:pt idx="3">
                  <c:v>1389</c:v>
                </c:pt>
                <c:pt idx="4">
                  <c:v>435</c:v>
                </c:pt>
                <c:pt idx="5">
                  <c:v>14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CE-408E-AA8D-4E6EC5DE1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Mujeres Extranjeras en Oviedo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Continente. 2024.</a:t>
            </a:r>
            <a:r>
              <a:rPr lang="en-US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2207625362619146"/>
          <c:y val="9.2592750230545504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9950664061728E-2"/>
          <c:y val="0.29194305257297382"/>
          <c:w val="0.80367592208868632"/>
          <c:h val="0.64174052623587341"/>
        </c:manualLayout>
      </c:layout>
      <c:pie3DChart>
        <c:varyColors val="1"/>
        <c:ser>
          <c:idx val="0"/>
          <c:order val="0"/>
          <c:tx>
            <c:v>Mujeres</c:v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309A-452B-8F0D-F339F23D9A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09A-452B-8F0D-F339F23D9A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9A-452B-8F0D-F339F23D9AF3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309A-452B-8F0D-F339F23D9AF3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309A-452B-8F0D-F339F23D9AF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09A-452B-8F0D-F339F23D9AF3}"/>
              </c:ext>
            </c:extLst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09A-452B-8F0D-F339F23D9AF3}"/>
              </c:ext>
            </c:extLst>
          </c:dPt>
          <c:dLbls>
            <c:dLbl>
              <c:idx val="1"/>
              <c:layout>
                <c:manualLayout>
                  <c:x val="-4.4548378821068421E-3"/>
                  <c:y val="-5.855433360086187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9A-452B-8F0D-F339F23D9AF3}"/>
                </c:ext>
              </c:extLst>
            </c:dLbl>
            <c:dLbl>
              <c:idx val="2"/>
              <c:layout>
                <c:manualLayout>
                  <c:x val="0.21762694136917096"/>
                  <c:y val="-0.262400670990506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9A-452B-8F0D-F339F23D9AF3}"/>
                </c:ext>
              </c:extLst>
            </c:dLbl>
            <c:dLbl>
              <c:idx val="4"/>
              <c:layout>
                <c:manualLayout>
                  <c:x val="5.7035798156809349E-2"/>
                  <c:y val="0.1127200422261266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9A-452B-8F0D-F339F23D9AF3}"/>
                </c:ext>
              </c:extLst>
            </c:dLbl>
            <c:dLbl>
              <c:idx val="6"/>
              <c:layout>
                <c:manualLayout>
                  <c:x val="0.11014258086160282"/>
                  <c:y val="-5.87463757113005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9A-452B-8F0D-F339F23D9AF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[1]Continente!$A$3:$A$9</c:f>
              <c:strCache>
                <c:ptCount val="7"/>
                <c:pt idx="0">
                  <c:v>UNIÓN EUROPEA</c:v>
                </c:pt>
                <c:pt idx="1">
                  <c:v>EUROPA NO COMUNITARIA</c:v>
                </c:pt>
                <c:pt idx="2">
                  <c:v>AMÉRICA</c:v>
                </c:pt>
                <c:pt idx="3">
                  <c:v>ÁFRICA</c:v>
                </c:pt>
                <c:pt idx="4">
                  <c:v>ASIA</c:v>
                </c:pt>
                <c:pt idx="5">
                  <c:v>OCEANÍA</c:v>
                </c:pt>
                <c:pt idx="6">
                  <c:v>APÁTRIDA</c:v>
                </c:pt>
              </c:strCache>
            </c:strRef>
          </c:cat>
          <c:val>
            <c:numRef>
              <c:f>[1]Continente!$C$3:$C$9</c:f>
              <c:numCache>
                <c:formatCode>General</c:formatCode>
                <c:ptCount val="7"/>
                <c:pt idx="0">
                  <c:v>2280</c:v>
                </c:pt>
                <c:pt idx="1">
                  <c:v>921</c:v>
                </c:pt>
                <c:pt idx="2">
                  <c:v>6271</c:v>
                </c:pt>
                <c:pt idx="3">
                  <c:v>851</c:v>
                </c:pt>
                <c:pt idx="4">
                  <c:v>415</c:v>
                </c:pt>
                <c:pt idx="5">
                  <c:v>5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9A-452B-8F0D-F339F23D9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Distribución de Población Extranjera en Oviedo  por Continente y por Barrio. 2024. </a:t>
            </a:r>
          </a:p>
        </c:rich>
      </c:tx>
      <c:layout>
        <c:manualLayout>
          <c:xMode val="edge"/>
          <c:yMode val="edge"/>
          <c:x val="0.12531943657854833"/>
          <c:y val="5.0314265571784617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3775064702278068"/>
          <c:y val="9.668916747026679E-2"/>
          <c:w val="0.71293460268685926"/>
          <c:h val="0.84256979931510489"/>
        </c:manualLayout>
      </c:layout>
      <c:barChart>
        <c:barDir val="bar"/>
        <c:grouping val="percentStacked"/>
        <c:varyColors val="0"/>
        <c:ser>
          <c:idx val="0"/>
          <c:order val="0"/>
          <c:tx>
            <c:v>UNIÓN EUROPEA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8'!$E$9:$E$70</c:f>
              <c:numCache>
                <c:formatCode>0.00%</c:formatCode>
                <c:ptCount val="62"/>
                <c:pt idx="0">
                  <c:v>1.7044127947700209E-2</c:v>
                </c:pt>
                <c:pt idx="1">
                  <c:v>1.4008872285780996E-3</c:v>
                </c:pt>
                <c:pt idx="2">
                  <c:v>7.0044361428904978E-4</c:v>
                </c:pt>
                <c:pt idx="3">
                  <c:v>5.4634601914545881E-2</c:v>
                </c:pt>
                <c:pt idx="4">
                  <c:v>1.4008872285780996E-3</c:v>
                </c:pt>
                <c:pt idx="5">
                  <c:v>2.5215970114405791E-2</c:v>
                </c:pt>
                <c:pt idx="6">
                  <c:v>6.5374737333644642E-2</c:v>
                </c:pt>
                <c:pt idx="7">
                  <c:v>2.3114639271538642E-2</c:v>
                </c:pt>
                <c:pt idx="8">
                  <c:v>2.4282045295353723E-2</c:v>
                </c:pt>
                <c:pt idx="9">
                  <c:v>2.3348120476301658E-4</c:v>
                </c:pt>
                <c:pt idx="10">
                  <c:v>3.268736866682232E-3</c:v>
                </c:pt>
                <c:pt idx="11">
                  <c:v>5.8370301190754141E-2</c:v>
                </c:pt>
                <c:pt idx="12">
                  <c:v>7.0044361428904978E-4</c:v>
                </c:pt>
                <c:pt idx="13">
                  <c:v>8.6388045762316127E-3</c:v>
                </c:pt>
                <c:pt idx="14">
                  <c:v>5.3934158300256829E-2</c:v>
                </c:pt>
                <c:pt idx="15">
                  <c:v>2.5682932523931824E-3</c:v>
                </c:pt>
                <c:pt idx="16">
                  <c:v>7.9617090824188649E-2</c:v>
                </c:pt>
                <c:pt idx="17">
                  <c:v>5.183282745738968E-2</c:v>
                </c:pt>
                <c:pt idx="18">
                  <c:v>7.2379173476535136E-3</c:v>
                </c:pt>
                <c:pt idx="19">
                  <c:v>1.8911977585804342E-2</c:v>
                </c:pt>
                <c:pt idx="20">
                  <c:v>5.8370301190754145E-3</c:v>
                </c:pt>
                <c:pt idx="21">
                  <c:v>6.7709549381274811E-3</c:v>
                </c:pt>
                <c:pt idx="22">
                  <c:v>1.1674060238150829E-3</c:v>
                </c:pt>
                <c:pt idx="23">
                  <c:v>8.1718421667055802E-3</c:v>
                </c:pt>
                <c:pt idx="24">
                  <c:v>1.634368433341116E-3</c:v>
                </c:pt>
                <c:pt idx="25">
                  <c:v>3.268736866682232E-3</c:v>
                </c:pt>
                <c:pt idx="26">
                  <c:v>2.3348120476301658E-4</c:v>
                </c:pt>
                <c:pt idx="27">
                  <c:v>3.0352556619192153E-3</c:v>
                </c:pt>
                <c:pt idx="28">
                  <c:v>1.4709315900070045E-2</c:v>
                </c:pt>
                <c:pt idx="29">
                  <c:v>1.1674060238150829E-3</c:v>
                </c:pt>
                <c:pt idx="30">
                  <c:v>4.4361428904973153E-3</c:v>
                </c:pt>
                <c:pt idx="31">
                  <c:v>7.0044361428904978E-4</c:v>
                </c:pt>
                <c:pt idx="32">
                  <c:v>0</c:v>
                </c:pt>
                <c:pt idx="33">
                  <c:v>8.8722857809946307E-3</c:v>
                </c:pt>
                <c:pt idx="34">
                  <c:v>7.0044361428904978E-4</c:v>
                </c:pt>
                <c:pt idx="35">
                  <c:v>2.7784263366798973E-2</c:v>
                </c:pt>
                <c:pt idx="36">
                  <c:v>0</c:v>
                </c:pt>
                <c:pt idx="37">
                  <c:v>9.3392481905206631E-3</c:v>
                </c:pt>
                <c:pt idx="38">
                  <c:v>1.0973616623861778E-2</c:v>
                </c:pt>
                <c:pt idx="39">
                  <c:v>1.4008872285780996E-3</c:v>
                </c:pt>
                <c:pt idx="40">
                  <c:v>9.3392481905206633E-4</c:v>
                </c:pt>
                <c:pt idx="41">
                  <c:v>7.938360961942564E-3</c:v>
                </c:pt>
                <c:pt idx="42">
                  <c:v>0</c:v>
                </c:pt>
                <c:pt idx="43">
                  <c:v>8.2418865281344858E-2</c:v>
                </c:pt>
                <c:pt idx="44">
                  <c:v>7.0044361428904978E-4</c:v>
                </c:pt>
                <c:pt idx="45">
                  <c:v>3.969180480971282E-3</c:v>
                </c:pt>
                <c:pt idx="46">
                  <c:v>9.3392481905206631E-3</c:v>
                </c:pt>
                <c:pt idx="47">
                  <c:v>2.3348120476301658E-3</c:v>
                </c:pt>
                <c:pt idx="48">
                  <c:v>1.7277609152463225E-2</c:v>
                </c:pt>
                <c:pt idx="49">
                  <c:v>2.3348120476301658E-4</c:v>
                </c:pt>
                <c:pt idx="50">
                  <c:v>3.0352556619192153E-3</c:v>
                </c:pt>
                <c:pt idx="51">
                  <c:v>0</c:v>
                </c:pt>
                <c:pt idx="52">
                  <c:v>3.0352556619192153E-3</c:v>
                </c:pt>
                <c:pt idx="53">
                  <c:v>7.4247023114639266E-2</c:v>
                </c:pt>
                <c:pt idx="54">
                  <c:v>5.2766752276441745E-2</c:v>
                </c:pt>
                <c:pt idx="55">
                  <c:v>6.537473733364464E-3</c:v>
                </c:pt>
                <c:pt idx="56">
                  <c:v>1.8678496381041327E-3</c:v>
                </c:pt>
                <c:pt idx="57">
                  <c:v>9.3392481905206633E-4</c:v>
                </c:pt>
                <c:pt idx="58">
                  <c:v>8.0084053233714689E-2</c:v>
                </c:pt>
                <c:pt idx="59">
                  <c:v>3.5022180714452487E-3</c:v>
                </c:pt>
                <c:pt idx="60">
                  <c:v>3.9224842400186782E-2</c:v>
                </c:pt>
                <c:pt idx="61">
                  <c:v>9.3392481905206633E-4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A-43B1-BB60-E4C303045DB8}"/>
            </c:ext>
          </c:extLst>
        </c:ser>
        <c:ser>
          <c:idx val="1"/>
          <c:order val="1"/>
          <c:tx>
            <c:v>EUROPA NO COMUNITARIA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8'!$G$9:$G$70</c:f>
              <c:numCache>
                <c:formatCode>0.00%</c:formatCode>
                <c:ptCount val="62"/>
                <c:pt idx="0">
                  <c:v>1.7532874139010644E-2</c:v>
                </c:pt>
                <c:pt idx="1">
                  <c:v>0</c:v>
                </c:pt>
                <c:pt idx="2">
                  <c:v>0</c:v>
                </c:pt>
                <c:pt idx="3">
                  <c:v>8.7038196618659983E-2</c:v>
                </c:pt>
                <c:pt idx="4">
                  <c:v>6.2617407639323729E-4</c:v>
                </c:pt>
                <c:pt idx="5">
                  <c:v>2.1289918597370068E-2</c:v>
                </c:pt>
                <c:pt idx="6">
                  <c:v>6.1991233562930494E-2</c:v>
                </c:pt>
                <c:pt idx="7">
                  <c:v>3.1934877896055106E-2</c:v>
                </c:pt>
                <c:pt idx="8">
                  <c:v>3.3187226048841577E-2</c:v>
                </c:pt>
                <c:pt idx="9">
                  <c:v>6.2617407639323729E-4</c:v>
                </c:pt>
                <c:pt idx="10">
                  <c:v>1.2523481527864746E-3</c:v>
                </c:pt>
                <c:pt idx="11">
                  <c:v>8.0150281778334373E-2</c:v>
                </c:pt>
                <c:pt idx="12">
                  <c:v>0</c:v>
                </c:pt>
                <c:pt idx="13">
                  <c:v>2.5046963055729492E-3</c:v>
                </c:pt>
                <c:pt idx="14">
                  <c:v>3.6944270507201005E-2</c:v>
                </c:pt>
                <c:pt idx="15">
                  <c:v>4.3832185347526609E-3</c:v>
                </c:pt>
                <c:pt idx="16">
                  <c:v>5.1346274264245463E-2</c:v>
                </c:pt>
                <c:pt idx="17">
                  <c:v>6.0738885410144022E-2</c:v>
                </c:pt>
                <c:pt idx="18">
                  <c:v>3.1308703819661866E-3</c:v>
                </c:pt>
                <c:pt idx="19">
                  <c:v>3.5691922354414526E-2</c:v>
                </c:pt>
                <c:pt idx="20">
                  <c:v>1.0644959298685034E-2</c:v>
                </c:pt>
                <c:pt idx="21">
                  <c:v>6.2617407639323729E-4</c:v>
                </c:pt>
                <c:pt idx="22">
                  <c:v>0</c:v>
                </c:pt>
                <c:pt idx="23">
                  <c:v>8.1402629931120844E-3</c:v>
                </c:pt>
                <c:pt idx="24">
                  <c:v>4.3832185347526609E-3</c:v>
                </c:pt>
                <c:pt idx="25">
                  <c:v>1.878522229179712E-3</c:v>
                </c:pt>
                <c:pt idx="26">
                  <c:v>6.2617407639323729E-4</c:v>
                </c:pt>
                <c:pt idx="27">
                  <c:v>6.2617407639323729E-4</c:v>
                </c:pt>
                <c:pt idx="28">
                  <c:v>1.6280525986224169E-2</c:v>
                </c:pt>
                <c:pt idx="29">
                  <c:v>0</c:v>
                </c:pt>
                <c:pt idx="30">
                  <c:v>3.1308703819661866E-3</c:v>
                </c:pt>
                <c:pt idx="31">
                  <c:v>0</c:v>
                </c:pt>
                <c:pt idx="32">
                  <c:v>0</c:v>
                </c:pt>
                <c:pt idx="33">
                  <c:v>2.6299311208515967E-2</c:v>
                </c:pt>
                <c:pt idx="34">
                  <c:v>5.0093926111458983E-3</c:v>
                </c:pt>
                <c:pt idx="35">
                  <c:v>5.6355666875391355E-2</c:v>
                </c:pt>
                <c:pt idx="36">
                  <c:v>0</c:v>
                </c:pt>
                <c:pt idx="37">
                  <c:v>8.7664370695053218E-3</c:v>
                </c:pt>
                <c:pt idx="38">
                  <c:v>1.8159048215403883E-2</c:v>
                </c:pt>
                <c:pt idx="39">
                  <c:v>0</c:v>
                </c:pt>
                <c:pt idx="40">
                  <c:v>0</c:v>
                </c:pt>
                <c:pt idx="41">
                  <c:v>1.0018785222291797E-2</c:v>
                </c:pt>
                <c:pt idx="42">
                  <c:v>3.1308703819661866E-3</c:v>
                </c:pt>
                <c:pt idx="43">
                  <c:v>7.0131496556042575E-2</c:v>
                </c:pt>
                <c:pt idx="44">
                  <c:v>0</c:v>
                </c:pt>
                <c:pt idx="45">
                  <c:v>1.878522229179712E-3</c:v>
                </c:pt>
                <c:pt idx="46">
                  <c:v>6.2617407639323729E-4</c:v>
                </c:pt>
                <c:pt idx="47">
                  <c:v>1.2523481527864746E-3</c:v>
                </c:pt>
                <c:pt idx="48">
                  <c:v>1.4402003757044458E-2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2.5046963055729492E-3</c:v>
                </c:pt>
                <c:pt idx="53">
                  <c:v>5.1972448340638695E-2</c:v>
                </c:pt>
                <c:pt idx="54">
                  <c:v>5.4477144646211645E-2</c:v>
                </c:pt>
                <c:pt idx="55">
                  <c:v>1.0644959298685034E-2</c:v>
                </c:pt>
                <c:pt idx="56">
                  <c:v>2.5046963055729492E-3</c:v>
                </c:pt>
                <c:pt idx="57">
                  <c:v>6.2617407639323729E-4</c:v>
                </c:pt>
                <c:pt idx="58">
                  <c:v>5.3224796493425174E-2</c:v>
                </c:pt>
                <c:pt idx="59">
                  <c:v>1.878522229179712E-3</c:v>
                </c:pt>
                <c:pt idx="60">
                  <c:v>2.8804007514088917E-2</c:v>
                </c:pt>
                <c:pt idx="61">
                  <c:v>6.2617407639323729E-4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EA-43B1-BB60-E4C303045DB8}"/>
            </c:ext>
          </c:extLst>
        </c:ser>
        <c:ser>
          <c:idx val="2"/>
          <c:order val="2"/>
          <c:tx>
            <c:v>AMÉRICA</c:v>
          </c:tx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8'!$I$9:$I$70</c:f>
              <c:numCache>
                <c:formatCode>0.00%</c:formatCode>
                <c:ptCount val="62"/>
                <c:pt idx="0">
                  <c:v>1.9241443108233117E-2</c:v>
                </c:pt>
                <c:pt idx="1">
                  <c:v>0</c:v>
                </c:pt>
                <c:pt idx="2">
                  <c:v>2.7752081406105458E-4</c:v>
                </c:pt>
                <c:pt idx="3">
                  <c:v>4.5143385753931543E-2</c:v>
                </c:pt>
                <c:pt idx="4">
                  <c:v>1.8501387604070305E-4</c:v>
                </c:pt>
                <c:pt idx="5">
                  <c:v>2.0351526364477335E-2</c:v>
                </c:pt>
                <c:pt idx="6">
                  <c:v>6.8640148011100827E-2</c:v>
                </c:pt>
                <c:pt idx="7">
                  <c:v>2.1739130434782608E-2</c:v>
                </c:pt>
                <c:pt idx="8">
                  <c:v>1.9056429232192414E-2</c:v>
                </c:pt>
                <c:pt idx="9">
                  <c:v>2.7752081406105458E-4</c:v>
                </c:pt>
                <c:pt idx="10">
                  <c:v>2.2201665124884367E-3</c:v>
                </c:pt>
                <c:pt idx="11">
                  <c:v>7.7058279370952817E-2</c:v>
                </c:pt>
                <c:pt idx="12">
                  <c:v>1.8501387604070305E-4</c:v>
                </c:pt>
                <c:pt idx="13">
                  <c:v>8.048103607770583E-3</c:v>
                </c:pt>
                <c:pt idx="14">
                  <c:v>3.9037927844588344E-2</c:v>
                </c:pt>
                <c:pt idx="15">
                  <c:v>2.4976873265494912E-3</c:v>
                </c:pt>
                <c:pt idx="16">
                  <c:v>0.10434782608695652</c:v>
                </c:pt>
                <c:pt idx="17">
                  <c:v>5.1896392229417207E-2</c:v>
                </c:pt>
                <c:pt idx="18">
                  <c:v>4.4403330249768733E-3</c:v>
                </c:pt>
                <c:pt idx="19">
                  <c:v>1.091581868640148E-2</c:v>
                </c:pt>
                <c:pt idx="20">
                  <c:v>2.8677150786308972E-3</c:v>
                </c:pt>
                <c:pt idx="21">
                  <c:v>7.5855689176688255E-3</c:v>
                </c:pt>
                <c:pt idx="22">
                  <c:v>6.4754856614246067E-4</c:v>
                </c:pt>
                <c:pt idx="23">
                  <c:v>1.3413506012950971E-2</c:v>
                </c:pt>
                <c:pt idx="24">
                  <c:v>1.7576318223866791E-3</c:v>
                </c:pt>
                <c:pt idx="25">
                  <c:v>1.1100832562442183E-3</c:v>
                </c:pt>
                <c:pt idx="26">
                  <c:v>0</c:v>
                </c:pt>
                <c:pt idx="27">
                  <c:v>3.7002775208140609E-4</c:v>
                </c:pt>
                <c:pt idx="28">
                  <c:v>1.0730804810360777E-2</c:v>
                </c:pt>
                <c:pt idx="29">
                  <c:v>0</c:v>
                </c:pt>
                <c:pt idx="30">
                  <c:v>2.4051803885291397E-3</c:v>
                </c:pt>
                <c:pt idx="31">
                  <c:v>1.8501387604070305E-4</c:v>
                </c:pt>
                <c:pt idx="32">
                  <c:v>3.7002775208140609E-4</c:v>
                </c:pt>
                <c:pt idx="33">
                  <c:v>7.4005550416281225E-3</c:v>
                </c:pt>
                <c:pt idx="34">
                  <c:v>1.9426456984273821E-3</c:v>
                </c:pt>
                <c:pt idx="35">
                  <c:v>1.5911193339500463E-2</c:v>
                </c:pt>
                <c:pt idx="36">
                  <c:v>9.2506938020351523E-5</c:v>
                </c:pt>
                <c:pt idx="37">
                  <c:v>7.1230342275670679E-3</c:v>
                </c:pt>
                <c:pt idx="38">
                  <c:v>1.1748381128584643E-2</c:v>
                </c:pt>
                <c:pt idx="39">
                  <c:v>9.2506938020351523E-5</c:v>
                </c:pt>
                <c:pt idx="40">
                  <c:v>0</c:v>
                </c:pt>
                <c:pt idx="41">
                  <c:v>1.0638297872340425E-2</c:v>
                </c:pt>
                <c:pt idx="42">
                  <c:v>8.3256244218316369E-4</c:v>
                </c:pt>
                <c:pt idx="43">
                  <c:v>0.11600370027752081</c:v>
                </c:pt>
                <c:pt idx="44">
                  <c:v>4.6253469010175765E-4</c:v>
                </c:pt>
                <c:pt idx="45">
                  <c:v>3.7002775208140612E-3</c:v>
                </c:pt>
                <c:pt idx="46">
                  <c:v>3.8852913968547642E-3</c:v>
                </c:pt>
                <c:pt idx="47">
                  <c:v>9.2506938020351531E-4</c:v>
                </c:pt>
                <c:pt idx="48">
                  <c:v>1.1748381128584643E-2</c:v>
                </c:pt>
                <c:pt idx="49">
                  <c:v>0</c:v>
                </c:pt>
                <c:pt idx="50">
                  <c:v>1.8501387604070305E-4</c:v>
                </c:pt>
                <c:pt idx="51">
                  <c:v>0</c:v>
                </c:pt>
                <c:pt idx="52">
                  <c:v>5.5504162812210916E-4</c:v>
                </c:pt>
                <c:pt idx="53">
                  <c:v>8.3256244218316372E-2</c:v>
                </c:pt>
                <c:pt idx="54">
                  <c:v>5.5504162812210912E-2</c:v>
                </c:pt>
                <c:pt idx="55">
                  <c:v>7.1230342275670679E-3</c:v>
                </c:pt>
                <c:pt idx="56">
                  <c:v>3.1452358926919517E-3</c:v>
                </c:pt>
                <c:pt idx="57">
                  <c:v>9.2506938020351523E-5</c:v>
                </c:pt>
                <c:pt idx="58">
                  <c:v>6.4847363552266418E-2</c:v>
                </c:pt>
                <c:pt idx="59">
                  <c:v>2.4976873265494912E-3</c:v>
                </c:pt>
                <c:pt idx="60">
                  <c:v>5.2358926919518961E-2</c:v>
                </c:pt>
                <c:pt idx="61">
                  <c:v>9.2506938020351531E-4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EA-43B1-BB60-E4C303045DB8}"/>
            </c:ext>
          </c:extLst>
        </c:ser>
        <c:ser>
          <c:idx val="3"/>
          <c:order val="3"/>
          <c:tx>
            <c:v>ÁFRICA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8'!$K$9:$K$70</c:f>
              <c:numCache>
                <c:formatCode>0.00%</c:formatCode>
                <c:ptCount val="62"/>
                <c:pt idx="0">
                  <c:v>5.8035714285714288E-3</c:v>
                </c:pt>
                <c:pt idx="1">
                  <c:v>0</c:v>
                </c:pt>
                <c:pt idx="2">
                  <c:v>0</c:v>
                </c:pt>
                <c:pt idx="3">
                  <c:v>3.6607142857142859E-2</c:v>
                </c:pt>
                <c:pt idx="4">
                  <c:v>0</c:v>
                </c:pt>
                <c:pt idx="5">
                  <c:v>2.3660714285714285E-2</c:v>
                </c:pt>
                <c:pt idx="6">
                  <c:v>4.9553571428571426E-2</c:v>
                </c:pt>
                <c:pt idx="7">
                  <c:v>8.0357142857142849E-3</c:v>
                </c:pt>
                <c:pt idx="8">
                  <c:v>8.0357142857142849E-3</c:v>
                </c:pt>
                <c:pt idx="9">
                  <c:v>0</c:v>
                </c:pt>
                <c:pt idx="10">
                  <c:v>1.0714285714285714E-2</c:v>
                </c:pt>
                <c:pt idx="11">
                  <c:v>8.0357142857142863E-2</c:v>
                </c:pt>
                <c:pt idx="12">
                  <c:v>0</c:v>
                </c:pt>
                <c:pt idx="13">
                  <c:v>2.232142857142857E-3</c:v>
                </c:pt>
                <c:pt idx="14">
                  <c:v>1.1607142857142858E-2</c:v>
                </c:pt>
                <c:pt idx="15">
                  <c:v>8.4821428571428565E-3</c:v>
                </c:pt>
                <c:pt idx="16">
                  <c:v>8.1250000000000003E-2</c:v>
                </c:pt>
                <c:pt idx="17">
                  <c:v>6.0267857142857144E-2</c:v>
                </c:pt>
                <c:pt idx="18">
                  <c:v>2.6785714285714286E-3</c:v>
                </c:pt>
                <c:pt idx="19">
                  <c:v>4.0178571428571425E-3</c:v>
                </c:pt>
                <c:pt idx="20">
                  <c:v>4.4642857142857141E-4</c:v>
                </c:pt>
                <c:pt idx="21">
                  <c:v>7.5892857142857142E-3</c:v>
                </c:pt>
                <c:pt idx="22">
                  <c:v>0</c:v>
                </c:pt>
                <c:pt idx="23">
                  <c:v>6.6964285714285711E-3</c:v>
                </c:pt>
                <c:pt idx="24">
                  <c:v>0</c:v>
                </c:pt>
                <c:pt idx="25">
                  <c:v>4.4642857142857141E-4</c:v>
                </c:pt>
                <c:pt idx="26">
                  <c:v>6.2500000000000003E-3</c:v>
                </c:pt>
                <c:pt idx="27">
                  <c:v>0</c:v>
                </c:pt>
                <c:pt idx="28">
                  <c:v>3.1250000000000002E-3</c:v>
                </c:pt>
                <c:pt idx="29">
                  <c:v>0</c:v>
                </c:pt>
                <c:pt idx="30">
                  <c:v>1.3839285714285714E-2</c:v>
                </c:pt>
                <c:pt idx="31">
                  <c:v>1.3392857142857143E-3</c:v>
                </c:pt>
                <c:pt idx="32">
                  <c:v>0</c:v>
                </c:pt>
                <c:pt idx="33">
                  <c:v>4.464285714285714E-3</c:v>
                </c:pt>
                <c:pt idx="34">
                  <c:v>1.3392857142857143E-3</c:v>
                </c:pt>
                <c:pt idx="35">
                  <c:v>1.3839285714285714E-2</c:v>
                </c:pt>
                <c:pt idx="36">
                  <c:v>0</c:v>
                </c:pt>
                <c:pt idx="37">
                  <c:v>1.2053571428571429E-2</c:v>
                </c:pt>
                <c:pt idx="38">
                  <c:v>4.9107142857142856E-3</c:v>
                </c:pt>
                <c:pt idx="39">
                  <c:v>0</c:v>
                </c:pt>
                <c:pt idx="40">
                  <c:v>0</c:v>
                </c:pt>
                <c:pt idx="41">
                  <c:v>3.5714285714285713E-3</c:v>
                </c:pt>
                <c:pt idx="42">
                  <c:v>0</c:v>
                </c:pt>
                <c:pt idx="43">
                  <c:v>0.1357142857142857</c:v>
                </c:pt>
                <c:pt idx="44">
                  <c:v>0</c:v>
                </c:pt>
                <c:pt idx="45">
                  <c:v>4.464285714285714E-3</c:v>
                </c:pt>
                <c:pt idx="46">
                  <c:v>1.7857142857142857E-3</c:v>
                </c:pt>
                <c:pt idx="47">
                  <c:v>0</c:v>
                </c:pt>
                <c:pt idx="48">
                  <c:v>2.0089285714285716E-2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0.12098214285714286</c:v>
                </c:pt>
                <c:pt idx="54">
                  <c:v>7.6339285714285721E-2</c:v>
                </c:pt>
                <c:pt idx="55">
                  <c:v>9.3749999999999997E-3</c:v>
                </c:pt>
                <c:pt idx="56">
                  <c:v>8.9285714285714283E-4</c:v>
                </c:pt>
                <c:pt idx="57">
                  <c:v>4.0178571428571425E-3</c:v>
                </c:pt>
                <c:pt idx="58">
                  <c:v>7.4107142857142858E-2</c:v>
                </c:pt>
                <c:pt idx="59">
                  <c:v>1.3392857142857143E-3</c:v>
                </c:pt>
                <c:pt idx="60">
                  <c:v>7.767857142857143E-2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EA-43B1-BB60-E4C303045DB8}"/>
            </c:ext>
          </c:extLst>
        </c:ser>
        <c:ser>
          <c:idx val="4"/>
          <c:order val="4"/>
          <c:tx>
            <c:v>ASIA</c:v>
          </c:tx>
          <c:spPr>
            <a:solidFill>
              <a:srgbClr val="FFFF00"/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8'!$M$9:$M$70</c:f>
              <c:numCache>
                <c:formatCode>0.00%</c:formatCode>
                <c:ptCount val="62"/>
                <c:pt idx="0">
                  <c:v>1.0588235294117647E-2</c:v>
                </c:pt>
                <c:pt idx="1">
                  <c:v>0</c:v>
                </c:pt>
                <c:pt idx="2">
                  <c:v>0</c:v>
                </c:pt>
                <c:pt idx="3">
                  <c:v>7.0588235294117646E-2</c:v>
                </c:pt>
                <c:pt idx="4">
                  <c:v>0</c:v>
                </c:pt>
                <c:pt idx="5">
                  <c:v>4.7058823529411761E-3</c:v>
                </c:pt>
                <c:pt idx="6">
                  <c:v>9.2941176470588235E-2</c:v>
                </c:pt>
                <c:pt idx="7">
                  <c:v>3.411764705882353E-2</c:v>
                </c:pt>
                <c:pt idx="8">
                  <c:v>2.823529411764706E-2</c:v>
                </c:pt>
                <c:pt idx="9">
                  <c:v>3.5294117647058825E-3</c:v>
                </c:pt>
                <c:pt idx="10">
                  <c:v>0</c:v>
                </c:pt>
                <c:pt idx="11">
                  <c:v>3.411764705882353E-2</c:v>
                </c:pt>
                <c:pt idx="12">
                  <c:v>0</c:v>
                </c:pt>
                <c:pt idx="13">
                  <c:v>2.3529411764705882E-2</c:v>
                </c:pt>
                <c:pt idx="14">
                  <c:v>2.7058823529411764E-2</c:v>
                </c:pt>
                <c:pt idx="15">
                  <c:v>0</c:v>
                </c:pt>
                <c:pt idx="16">
                  <c:v>7.5294117647058817E-2</c:v>
                </c:pt>
                <c:pt idx="17">
                  <c:v>6.7058823529411768E-2</c:v>
                </c:pt>
                <c:pt idx="18">
                  <c:v>1.411764705882353E-2</c:v>
                </c:pt>
                <c:pt idx="19">
                  <c:v>1.411764705882353E-2</c:v>
                </c:pt>
                <c:pt idx="20">
                  <c:v>4.7058823529411761E-3</c:v>
                </c:pt>
                <c:pt idx="21">
                  <c:v>8.2352941176470594E-3</c:v>
                </c:pt>
                <c:pt idx="22">
                  <c:v>0</c:v>
                </c:pt>
                <c:pt idx="23">
                  <c:v>1.176470588235294E-3</c:v>
                </c:pt>
                <c:pt idx="24">
                  <c:v>0</c:v>
                </c:pt>
                <c:pt idx="25">
                  <c:v>1.176470588235294E-3</c:v>
                </c:pt>
                <c:pt idx="26">
                  <c:v>0</c:v>
                </c:pt>
                <c:pt idx="27">
                  <c:v>0</c:v>
                </c:pt>
                <c:pt idx="28">
                  <c:v>4.7058823529411761E-3</c:v>
                </c:pt>
                <c:pt idx="29">
                  <c:v>0</c:v>
                </c:pt>
                <c:pt idx="30">
                  <c:v>2.7058823529411764E-2</c:v>
                </c:pt>
                <c:pt idx="31">
                  <c:v>0</c:v>
                </c:pt>
                <c:pt idx="32">
                  <c:v>0</c:v>
                </c:pt>
                <c:pt idx="33">
                  <c:v>4.7058823529411761E-3</c:v>
                </c:pt>
                <c:pt idx="34">
                  <c:v>0</c:v>
                </c:pt>
                <c:pt idx="35">
                  <c:v>1.8823529411764704E-2</c:v>
                </c:pt>
                <c:pt idx="36">
                  <c:v>1.176470588235294E-3</c:v>
                </c:pt>
                <c:pt idx="37">
                  <c:v>2.352941176470588E-3</c:v>
                </c:pt>
                <c:pt idx="38">
                  <c:v>1.2941176470588235E-2</c:v>
                </c:pt>
                <c:pt idx="39">
                  <c:v>0</c:v>
                </c:pt>
                <c:pt idx="40">
                  <c:v>0</c:v>
                </c:pt>
                <c:pt idx="41">
                  <c:v>4.7058823529411761E-3</c:v>
                </c:pt>
                <c:pt idx="42">
                  <c:v>0</c:v>
                </c:pt>
                <c:pt idx="43">
                  <c:v>0.16705882352941176</c:v>
                </c:pt>
                <c:pt idx="44">
                  <c:v>0</c:v>
                </c:pt>
                <c:pt idx="45">
                  <c:v>5.8823529411764705E-3</c:v>
                </c:pt>
                <c:pt idx="46">
                  <c:v>7.058823529411765E-3</c:v>
                </c:pt>
                <c:pt idx="47">
                  <c:v>0</c:v>
                </c:pt>
                <c:pt idx="48">
                  <c:v>4.7058823529411761E-3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1.176470588235294E-3</c:v>
                </c:pt>
                <c:pt idx="53">
                  <c:v>8.2352941176470587E-2</c:v>
                </c:pt>
                <c:pt idx="54">
                  <c:v>4.4705882352941179E-2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7.6470588235294124E-2</c:v>
                </c:pt>
                <c:pt idx="59">
                  <c:v>0</c:v>
                </c:pt>
                <c:pt idx="60">
                  <c:v>1.7647058823529412E-2</c:v>
                </c:pt>
                <c:pt idx="61">
                  <c:v>1.176470588235294E-3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EA-43B1-BB60-E4C303045DB8}"/>
            </c:ext>
          </c:extLst>
        </c:ser>
        <c:ser>
          <c:idx val="5"/>
          <c:order val="5"/>
          <c:tx>
            <c:v>OCEANÍA</c:v>
          </c:tx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8'!$O$9:$O$70</c:f>
              <c:numCache>
                <c:formatCode>0.00%</c:formatCode>
                <c:ptCount val="62"/>
                <c:pt idx="0">
                  <c:v>0.10526315789473684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0.21052631578947367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5.2631578947368418E-2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5.2631578947368418E-2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5.2631578947368418E-2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5.2631578947368418E-2</c:v>
                </c:pt>
                <c:pt idx="29">
                  <c:v>0</c:v>
                </c:pt>
                <c:pt idx="30">
                  <c:v>5.2631578947368418E-2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5.2631578947368418E-2</c:v>
                </c:pt>
                <c:pt idx="36">
                  <c:v>0</c:v>
                </c:pt>
                <c:pt idx="37">
                  <c:v>0</c:v>
                </c:pt>
                <c:pt idx="38">
                  <c:v>0.10526315789473684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0.15789473684210525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5.2631578947368418E-2</c:v>
                </c:pt>
                <c:pt idx="54">
                  <c:v>0</c:v>
                </c:pt>
                <c:pt idx="55">
                  <c:v>5.2631578947368418E-2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EA-43B1-BB60-E4C303045DB8}"/>
            </c:ext>
          </c:extLst>
        </c:ser>
        <c:ser>
          <c:idx val="6"/>
          <c:order val="6"/>
          <c:tx>
            <c:v>APÁTRIDAS</c:v>
          </c:tx>
          <c:invertIfNegative val="0"/>
          <c:val>
            <c:numRef>
              <c:f>'Tabla 8'!$Q$9:$Q$70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5.2631578947368418E-2</c:v>
                </c:pt>
                <c:pt idx="6">
                  <c:v>3.9473684210526314E-2</c:v>
                </c:pt>
                <c:pt idx="7">
                  <c:v>1.3157894736842105E-2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5.2631578947368418E-2</c:v>
                </c:pt>
                <c:pt idx="12">
                  <c:v>0</c:v>
                </c:pt>
                <c:pt idx="13">
                  <c:v>0</c:v>
                </c:pt>
                <c:pt idx="14">
                  <c:v>2.6315789473684209E-2</c:v>
                </c:pt>
                <c:pt idx="15">
                  <c:v>0</c:v>
                </c:pt>
                <c:pt idx="16">
                  <c:v>7.8947368421052627E-2</c:v>
                </c:pt>
                <c:pt idx="17">
                  <c:v>7.8947368421052627E-2</c:v>
                </c:pt>
                <c:pt idx="18">
                  <c:v>1.3157894736842105E-2</c:v>
                </c:pt>
                <c:pt idx="19">
                  <c:v>1.3157894736842105E-2</c:v>
                </c:pt>
                <c:pt idx="20">
                  <c:v>0</c:v>
                </c:pt>
                <c:pt idx="21">
                  <c:v>6.5789473684210523E-2</c:v>
                </c:pt>
                <c:pt idx="22">
                  <c:v>0</c:v>
                </c:pt>
                <c:pt idx="23">
                  <c:v>3.9473684210526314E-2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0.13157894736842105</c:v>
                </c:pt>
                <c:pt idx="44">
                  <c:v>0</c:v>
                </c:pt>
                <c:pt idx="45">
                  <c:v>1.3157894736842105E-2</c:v>
                </c:pt>
                <c:pt idx="46">
                  <c:v>0</c:v>
                </c:pt>
                <c:pt idx="47">
                  <c:v>0</c:v>
                </c:pt>
                <c:pt idx="48">
                  <c:v>3.9473684210526314E-2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0.11842105263157894</c:v>
                </c:pt>
                <c:pt idx="54">
                  <c:v>7.8947368421052627E-2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2.6315789473684209E-2</c:v>
                </c:pt>
                <c:pt idx="59">
                  <c:v>0</c:v>
                </c:pt>
                <c:pt idx="60">
                  <c:v>0.11842105263157894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EA-43B1-BB60-E4C303045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7683800"/>
        <c:axId val="1"/>
      </c:barChart>
      <c:catAx>
        <c:axId val="477683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83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206679211502264E-2"/>
          <c:y val="6.6204287515762919E-2"/>
          <c:w val="0.89791384255622342"/>
          <c:h val="1.7023959646910461E-2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Hombres Extranjeros en Oviedo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 y por Barrio. 2024.</a:t>
            </a:r>
          </a:p>
        </c:rich>
      </c:tx>
      <c:layout>
        <c:manualLayout>
          <c:xMode val="edge"/>
          <c:yMode val="edge"/>
          <c:x val="0.27426876142851814"/>
          <c:y val="8.0948335006883511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712452506491751"/>
          <c:y val="7.166815769884792E-2"/>
          <c:w val="0.67847647818445433"/>
          <c:h val="0.87370178901097906"/>
        </c:manualLayout>
      </c:layout>
      <c:barChart>
        <c:barDir val="bar"/>
        <c:grouping val="percentStacked"/>
        <c:varyColors val="0"/>
        <c:ser>
          <c:idx val="0"/>
          <c:order val="0"/>
          <c:tx>
            <c:v>UNIÓN EUROPEA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9'!$E$7:$E$68</c:f>
              <c:numCache>
                <c:formatCode>0.00%</c:formatCode>
                <c:ptCount val="62"/>
                <c:pt idx="0">
                  <c:v>1.797304043934099E-2</c:v>
                </c:pt>
                <c:pt idx="1">
                  <c:v>9.9850224663005499E-4</c:v>
                </c:pt>
                <c:pt idx="2">
                  <c:v>4.992511233150275E-4</c:v>
                </c:pt>
                <c:pt idx="3">
                  <c:v>5.8412381427858213E-2</c:v>
                </c:pt>
                <c:pt idx="4">
                  <c:v>1.4977533699450823E-3</c:v>
                </c:pt>
                <c:pt idx="5">
                  <c:v>2.5961058412381426E-2</c:v>
                </c:pt>
                <c:pt idx="6">
                  <c:v>6.0908637044433347E-2</c:v>
                </c:pt>
                <c:pt idx="7">
                  <c:v>2.1467798302546182E-2</c:v>
                </c:pt>
                <c:pt idx="8">
                  <c:v>2.3964053919121316E-2</c:v>
                </c:pt>
                <c:pt idx="9">
                  <c:v>0</c:v>
                </c:pt>
                <c:pt idx="10">
                  <c:v>3.99400898652022E-3</c:v>
                </c:pt>
                <c:pt idx="11">
                  <c:v>5.6415376934598103E-2</c:v>
                </c:pt>
                <c:pt idx="12">
                  <c:v>9.9850224663005499E-4</c:v>
                </c:pt>
                <c:pt idx="13">
                  <c:v>5.4917623564653024E-3</c:v>
                </c:pt>
                <c:pt idx="14">
                  <c:v>5.2920619071392908E-2</c:v>
                </c:pt>
                <c:pt idx="15">
                  <c:v>2.4962556165751375E-3</c:v>
                </c:pt>
                <c:pt idx="16">
                  <c:v>8.4373439840239636E-2</c:v>
                </c:pt>
                <c:pt idx="17">
                  <c:v>5.3419870194707939E-2</c:v>
                </c:pt>
                <c:pt idx="18">
                  <c:v>7.9880179730404399E-3</c:v>
                </c:pt>
                <c:pt idx="19">
                  <c:v>1.797304043934099E-2</c:v>
                </c:pt>
                <c:pt idx="20">
                  <c:v>7.9880179730404399E-3</c:v>
                </c:pt>
                <c:pt idx="21">
                  <c:v>5.9910134797803291E-3</c:v>
                </c:pt>
                <c:pt idx="22">
                  <c:v>9.9850224663005499E-4</c:v>
                </c:pt>
                <c:pt idx="23">
                  <c:v>7.4887668497254116E-3</c:v>
                </c:pt>
                <c:pt idx="24">
                  <c:v>1.99700449326011E-3</c:v>
                </c:pt>
                <c:pt idx="25">
                  <c:v>3.494757863205192E-3</c:v>
                </c:pt>
                <c:pt idx="26">
                  <c:v>0</c:v>
                </c:pt>
                <c:pt idx="27">
                  <c:v>4.4932601098352475E-3</c:v>
                </c:pt>
                <c:pt idx="28">
                  <c:v>1.5476784822765851E-2</c:v>
                </c:pt>
                <c:pt idx="29">
                  <c:v>4.992511233150275E-4</c:v>
                </c:pt>
                <c:pt idx="30">
                  <c:v>4.4932601098352475E-3</c:v>
                </c:pt>
                <c:pt idx="31">
                  <c:v>0</c:v>
                </c:pt>
                <c:pt idx="32">
                  <c:v>0</c:v>
                </c:pt>
                <c:pt idx="33">
                  <c:v>8.4872690963554674E-3</c:v>
                </c:pt>
                <c:pt idx="34">
                  <c:v>1.4977533699450823E-3</c:v>
                </c:pt>
                <c:pt idx="35">
                  <c:v>2.9955067398901646E-2</c:v>
                </c:pt>
                <c:pt idx="36">
                  <c:v>0</c:v>
                </c:pt>
                <c:pt idx="37">
                  <c:v>9.4857713429855224E-3</c:v>
                </c:pt>
                <c:pt idx="38">
                  <c:v>1.0484273589615577E-2</c:v>
                </c:pt>
                <c:pt idx="39">
                  <c:v>4.992511233150275E-4</c:v>
                </c:pt>
                <c:pt idx="40">
                  <c:v>9.9850224663005499E-4</c:v>
                </c:pt>
                <c:pt idx="41">
                  <c:v>7.9880179730404399E-3</c:v>
                </c:pt>
                <c:pt idx="42">
                  <c:v>0</c:v>
                </c:pt>
                <c:pt idx="43">
                  <c:v>7.2890664003994007E-2</c:v>
                </c:pt>
                <c:pt idx="44">
                  <c:v>0</c:v>
                </c:pt>
                <c:pt idx="45">
                  <c:v>4.992511233150275E-3</c:v>
                </c:pt>
                <c:pt idx="46">
                  <c:v>9.9850224663005499E-3</c:v>
                </c:pt>
                <c:pt idx="47">
                  <c:v>2.4962556165751375E-3</c:v>
                </c:pt>
                <c:pt idx="48">
                  <c:v>2.0968547179231155E-2</c:v>
                </c:pt>
                <c:pt idx="49">
                  <c:v>0</c:v>
                </c:pt>
                <c:pt idx="50">
                  <c:v>3.99400898652022E-3</c:v>
                </c:pt>
                <c:pt idx="51">
                  <c:v>0</c:v>
                </c:pt>
                <c:pt idx="52">
                  <c:v>2.9955067398901645E-3</c:v>
                </c:pt>
                <c:pt idx="53">
                  <c:v>7.6884672990514227E-2</c:v>
                </c:pt>
                <c:pt idx="54">
                  <c:v>5.6914628057913128E-2</c:v>
                </c:pt>
                <c:pt idx="55">
                  <c:v>5.9910134797803291E-3</c:v>
                </c:pt>
                <c:pt idx="56">
                  <c:v>2.4962556165751375E-3</c:v>
                </c:pt>
                <c:pt idx="57">
                  <c:v>9.9850224663005499E-4</c:v>
                </c:pt>
                <c:pt idx="58">
                  <c:v>7.6884672990514227E-2</c:v>
                </c:pt>
                <c:pt idx="59">
                  <c:v>2.9955067398901645E-3</c:v>
                </c:pt>
                <c:pt idx="60">
                  <c:v>3.7443834248627059E-2</c:v>
                </c:pt>
                <c:pt idx="61">
                  <c:v>9.9850224663005499E-4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7-4CFA-A36F-FD5E0A93EEA8}"/>
            </c:ext>
          </c:extLst>
        </c:ser>
        <c:ser>
          <c:idx val="1"/>
          <c:order val="1"/>
          <c:tx>
            <c:v>EUROPA NO COMUNITARIA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9'!$G$7:$G$68</c:f>
              <c:numCache>
                <c:formatCode>0.00%</c:formatCode>
                <c:ptCount val="62"/>
                <c:pt idx="0">
                  <c:v>1.7751479289940829E-2</c:v>
                </c:pt>
                <c:pt idx="1">
                  <c:v>0</c:v>
                </c:pt>
                <c:pt idx="2">
                  <c:v>0</c:v>
                </c:pt>
                <c:pt idx="3">
                  <c:v>8.5798816568047331E-2</c:v>
                </c:pt>
                <c:pt idx="4">
                  <c:v>1.4792899408284023E-3</c:v>
                </c:pt>
                <c:pt idx="5">
                  <c:v>2.3668639053254437E-2</c:v>
                </c:pt>
                <c:pt idx="6">
                  <c:v>6.0650887573964495E-2</c:v>
                </c:pt>
                <c:pt idx="7">
                  <c:v>2.9585798816568046E-2</c:v>
                </c:pt>
                <c:pt idx="8">
                  <c:v>3.4023668639053255E-2</c:v>
                </c:pt>
                <c:pt idx="9">
                  <c:v>0</c:v>
                </c:pt>
                <c:pt idx="10">
                  <c:v>1.4792899408284023E-3</c:v>
                </c:pt>
                <c:pt idx="11">
                  <c:v>8.2840236686390539E-2</c:v>
                </c:pt>
                <c:pt idx="12">
                  <c:v>0</c:v>
                </c:pt>
                <c:pt idx="13">
                  <c:v>0</c:v>
                </c:pt>
                <c:pt idx="14">
                  <c:v>3.5502958579881658E-2</c:v>
                </c:pt>
                <c:pt idx="15">
                  <c:v>4.4378698224852072E-3</c:v>
                </c:pt>
                <c:pt idx="16">
                  <c:v>4.142011834319527E-2</c:v>
                </c:pt>
                <c:pt idx="17">
                  <c:v>5.7692307692307696E-2</c:v>
                </c:pt>
                <c:pt idx="18">
                  <c:v>4.4378698224852072E-3</c:v>
                </c:pt>
                <c:pt idx="19">
                  <c:v>3.8461538461538464E-2</c:v>
                </c:pt>
                <c:pt idx="20">
                  <c:v>1.1834319526627219E-2</c:v>
                </c:pt>
                <c:pt idx="21">
                  <c:v>1.4792899408284023E-3</c:v>
                </c:pt>
                <c:pt idx="22">
                  <c:v>0</c:v>
                </c:pt>
                <c:pt idx="23">
                  <c:v>1.0355029585798817E-2</c:v>
                </c:pt>
                <c:pt idx="24">
                  <c:v>8.8757396449704144E-3</c:v>
                </c:pt>
                <c:pt idx="25">
                  <c:v>0</c:v>
                </c:pt>
                <c:pt idx="26">
                  <c:v>0</c:v>
                </c:pt>
                <c:pt idx="27">
                  <c:v>1.4792899408284023E-3</c:v>
                </c:pt>
                <c:pt idx="28">
                  <c:v>1.7751479289940829E-2</c:v>
                </c:pt>
                <c:pt idx="29">
                  <c:v>0</c:v>
                </c:pt>
                <c:pt idx="30">
                  <c:v>4.4378698224852072E-3</c:v>
                </c:pt>
                <c:pt idx="31">
                  <c:v>0</c:v>
                </c:pt>
                <c:pt idx="32">
                  <c:v>0</c:v>
                </c:pt>
                <c:pt idx="33">
                  <c:v>2.2189349112426034E-2</c:v>
                </c:pt>
                <c:pt idx="34">
                  <c:v>2.9585798816568047E-3</c:v>
                </c:pt>
                <c:pt idx="35">
                  <c:v>5.3254437869822487E-2</c:v>
                </c:pt>
                <c:pt idx="36">
                  <c:v>0</c:v>
                </c:pt>
                <c:pt idx="37">
                  <c:v>1.1834319526627219E-2</c:v>
                </c:pt>
                <c:pt idx="38">
                  <c:v>1.9230769230769232E-2</c:v>
                </c:pt>
                <c:pt idx="39">
                  <c:v>0</c:v>
                </c:pt>
                <c:pt idx="40">
                  <c:v>0</c:v>
                </c:pt>
                <c:pt idx="41">
                  <c:v>7.3964497041420114E-3</c:v>
                </c:pt>
                <c:pt idx="42">
                  <c:v>4.4378698224852072E-3</c:v>
                </c:pt>
                <c:pt idx="43">
                  <c:v>6.5088757396449703E-2</c:v>
                </c:pt>
                <c:pt idx="44">
                  <c:v>0</c:v>
                </c:pt>
                <c:pt idx="45">
                  <c:v>2.9585798816568047E-3</c:v>
                </c:pt>
                <c:pt idx="46">
                  <c:v>1.4792899408284023E-3</c:v>
                </c:pt>
                <c:pt idx="47">
                  <c:v>1.4792899408284023E-3</c:v>
                </c:pt>
                <c:pt idx="48">
                  <c:v>1.6272189349112426E-2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2.9585798816568047E-3</c:v>
                </c:pt>
                <c:pt idx="53">
                  <c:v>6.0650887573964495E-2</c:v>
                </c:pt>
                <c:pt idx="54">
                  <c:v>5.7692307692307696E-2</c:v>
                </c:pt>
                <c:pt idx="55">
                  <c:v>1.0355029585798817E-2</c:v>
                </c:pt>
                <c:pt idx="56">
                  <c:v>2.9585798816568047E-3</c:v>
                </c:pt>
                <c:pt idx="57">
                  <c:v>0</c:v>
                </c:pt>
                <c:pt idx="58">
                  <c:v>5.3254437869822487E-2</c:v>
                </c:pt>
                <c:pt idx="59">
                  <c:v>2.9585798816568047E-3</c:v>
                </c:pt>
                <c:pt idx="60">
                  <c:v>2.3668639053254437E-2</c:v>
                </c:pt>
                <c:pt idx="61">
                  <c:v>1.4792899408284023E-3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57-4CFA-A36F-FD5E0A93EEA8}"/>
            </c:ext>
          </c:extLst>
        </c:ser>
        <c:ser>
          <c:idx val="2"/>
          <c:order val="2"/>
          <c:tx>
            <c:v>AMÉRICA</c:v>
          </c:tx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9'!$I$7:$I$68</c:f>
              <c:numCache>
                <c:formatCode>0.00%</c:formatCode>
                <c:ptCount val="62"/>
                <c:pt idx="0">
                  <c:v>2.0489094514210177E-2</c:v>
                </c:pt>
                <c:pt idx="1">
                  <c:v>0</c:v>
                </c:pt>
                <c:pt idx="2">
                  <c:v>4.4062568847763823E-4</c:v>
                </c:pt>
                <c:pt idx="3">
                  <c:v>4.230006609385327E-2</c:v>
                </c:pt>
                <c:pt idx="4">
                  <c:v>4.4062568847763823E-4</c:v>
                </c:pt>
                <c:pt idx="5">
                  <c:v>1.9387530293016084E-2</c:v>
                </c:pt>
                <c:pt idx="6">
                  <c:v>6.8517294558272754E-2</c:v>
                </c:pt>
                <c:pt idx="7">
                  <c:v>2.0709407358448999E-2</c:v>
                </c:pt>
                <c:pt idx="8">
                  <c:v>1.8285966071821987E-2</c:v>
                </c:pt>
                <c:pt idx="9">
                  <c:v>4.4062568847763823E-4</c:v>
                </c:pt>
                <c:pt idx="10">
                  <c:v>1.7625027539105529E-3</c:v>
                </c:pt>
                <c:pt idx="11">
                  <c:v>8.1075126679885437E-2</c:v>
                </c:pt>
                <c:pt idx="12">
                  <c:v>0</c:v>
                </c:pt>
                <c:pt idx="13">
                  <c:v>8.151575236836307E-3</c:v>
                </c:pt>
                <c:pt idx="14">
                  <c:v>4.2520378938092088E-2</c:v>
                </c:pt>
                <c:pt idx="15">
                  <c:v>2.4234412866270105E-3</c:v>
                </c:pt>
                <c:pt idx="16">
                  <c:v>0.10266578541528971</c:v>
                </c:pt>
                <c:pt idx="17">
                  <c:v>5.1553205551883675E-2</c:v>
                </c:pt>
                <c:pt idx="18">
                  <c:v>5.5078211059704785E-3</c:v>
                </c:pt>
                <c:pt idx="19">
                  <c:v>1.0354703679224499E-2</c:v>
                </c:pt>
                <c:pt idx="20">
                  <c:v>2.6437541308658294E-3</c:v>
                </c:pt>
                <c:pt idx="21">
                  <c:v>7.2703238598810314E-3</c:v>
                </c:pt>
                <c:pt idx="22">
                  <c:v>4.4062568847763823E-4</c:v>
                </c:pt>
                <c:pt idx="23">
                  <c:v>1.1456267900418595E-2</c:v>
                </c:pt>
                <c:pt idx="24">
                  <c:v>1.3218770654329147E-3</c:v>
                </c:pt>
                <c:pt idx="25">
                  <c:v>1.7625027539105529E-3</c:v>
                </c:pt>
                <c:pt idx="26">
                  <c:v>0</c:v>
                </c:pt>
                <c:pt idx="27">
                  <c:v>6.6093853271645734E-4</c:v>
                </c:pt>
                <c:pt idx="28">
                  <c:v>9.4734523022692221E-3</c:v>
                </c:pt>
                <c:pt idx="29">
                  <c:v>0</c:v>
                </c:pt>
                <c:pt idx="30">
                  <c:v>4.8468825732540209E-3</c:v>
                </c:pt>
                <c:pt idx="31">
                  <c:v>2.2031284423881911E-4</c:v>
                </c:pt>
                <c:pt idx="32">
                  <c:v>4.4062568847763823E-4</c:v>
                </c:pt>
                <c:pt idx="33">
                  <c:v>7.7109495483586692E-3</c:v>
                </c:pt>
                <c:pt idx="34">
                  <c:v>2.4234412866270105E-3</c:v>
                </c:pt>
                <c:pt idx="35">
                  <c:v>1.5862524785194978E-2</c:v>
                </c:pt>
                <c:pt idx="36">
                  <c:v>0</c:v>
                </c:pt>
                <c:pt idx="37">
                  <c:v>5.5078211059704785E-3</c:v>
                </c:pt>
                <c:pt idx="38">
                  <c:v>1.0354703679224499E-2</c:v>
                </c:pt>
                <c:pt idx="39">
                  <c:v>0</c:v>
                </c:pt>
                <c:pt idx="40">
                  <c:v>0</c:v>
                </c:pt>
                <c:pt idx="41">
                  <c:v>9.6937651465080418E-3</c:v>
                </c:pt>
                <c:pt idx="42">
                  <c:v>8.8125137695527645E-4</c:v>
                </c:pt>
                <c:pt idx="43">
                  <c:v>0.11698612029081296</c:v>
                </c:pt>
                <c:pt idx="44">
                  <c:v>4.4062568847763823E-4</c:v>
                </c:pt>
                <c:pt idx="45">
                  <c:v>2.8640669751046487E-3</c:v>
                </c:pt>
                <c:pt idx="46">
                  <c:v>2.4234412866270105E-3</c:v>
                </c:pt>
                <c:pt idx="47">
                  <c:v>4.4062568847763823E-4</c:v>
                </c:pt>
                <c:pt idx="48">
                  <c:v>1.277814496585151E-2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8.3057942278034813E-2</c:v>
                </c:pt>
                <c:pt idx="54">
                  <c:v>5.8823529411764705E-2</c:v>
                </c:pt>
                <c:pt idx="55">
                  <c:v>5.0671954174928398E-3</c:v>
                </c:pt>
                <c:pt idx="56">
                  <c:v>2.8640669751046487E-3</c:v>
                </c:pt>
                <c:pt idx="57">
                  <c:v>0</c:v>
                </c:pt>
                <c:pt idx="58">
                  <c:v>6.4111037673496366E-2</c:v>
                </c:pt>
                <c:pt idx="59">
                  <c:v>2.6437541308658294E-3</c:v>
                </c:pt>
                <c:pt idx="60">
                  <c:v>5.7061026657854154E-2</c:v>
                </c:pt>
                <c:pt idx="61">
                  <c:v>4.4062568847763823E-4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57-4CFA-A36F-FD5E0A93EEA8}"/>
            </c:ext>
          </c:extLst>
        </c:ser>
        <c:ser>
          <c:idx val="3"/>
          <c:order val="3"/>
          <c:tx>
            <c:v>ÁFRICA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9'!$K$7:$K$68</c:f>
              <c:numCache>
                <c:formatCode>0.00%</c:formatCode>
                <c:ptCount val="62"/>
                <c:pt idx="0">
                  <c:v>7.199424046076314E-3</c:v>
                </c:pt>
                <c:pt idx="1">
                  <c:v>0</c:v>
                </c:pt>
                <c:pt idx="2">
                  <c:v>0</c:v>
                </c:pt>
                <c:pt idx="3">
                  <c:v>2.9517638588912886E-2</c:v>
                </c:pt>
                <c:pt idx="4">
                  <c:v>0</c:v>
                </c:pt>
                <c:pt idx="5">
                  <c:v>2.4478041756659467E-2</c:v>
                </c:pt>
                <c:pt idx="6">
                  <c:v>6.4074874010079191E-2</c:v>
                </c:pt>
                <c:pt idx="7">
                  <c:v>8.6393088552915772E-3</c:v>
                </c:pt>
                <c:pt idx="8">
                  <c:v>9.3592512598992088E-3</c:v>
                </c:pt>
                <c:pt idx="9">
                  <c:v>0</c:v>
                </c:pt>
                <c:pt idx="10">
                  <c:v>1.2958963282937365E-2</c:v>
                </c:pt>
                <c:pt idx="11">
                  <c:v>7.7033837293016563E-2</c:v>
                </c:pt>
                <c:pt idx="12">
                  <c:v>0</c:v>
                </c:pt>
                <c:pt idx="13">
                  <c:v>3.599712023038157E-3</c:v>
                </c:pt>
                <c:pt idx="14">
                  <c:v>9.3592512598992088E-3</c:v>
                </c:pt>
                <c:pt idx="15">
                  <c:v>7.9193664506839456E-3</c:v>
                </c:pt>
                <c:pt idx="16">
                  <c:v>7.9193664506839456E-2</c:v>
                </c:pt>
                <c:pt idx="17">
                  <c:v>4.8956083513318933E-2</c:v>
                </c:pt>
                <c:pt idx="18">
                  <c:v>2.1598272138228943E-3</c:v>
                </c:pt>
                <c:pt idx="19">
                  <c:v>1.4398848092152627E-3</c:v>
                </c:pt>
                <c:pt idx="20">
                  <c:v>7.1994240460763136E-4</c:v>
                </c:pt>
                <c:pt idx="21">
                  <c:v>5.0395968322534193E-3</c:v>
                </c:pt>
                <c:pt idx="22">
                  <c:v>0</c:v>
                </c:pt>
                <c:pt idx="23">
                  <c:v>6.4794816414686825E-3</c:v>
                </c:pt>
                <c:pt idx="24">
                  <c:v>0</c:v>
                </c:pt>
                <c:pt idx="25">
                  <c:v>7.1994240460763136E-4</c:v>
                </c:pt>
                <c:pt idx="26">
                  <c:v>1.0079193664506839E-2</c:v>
                </c:pt>
                <c:pt idx="27">
                  <c:v>0</c:v>
                </c:pt>
                <c:pt idx="28">
                  <c:v>2.1598272138228943E-3</c:v>
                </c:pt>
                <c:pt idx="29">
                  <c:v>0</c:v>
                </c:pt>
                <c:pt idx="30">
                  <c:v>2.2318214542836574E-2</c:v>
                </c:pt>
                <c:pt idx="31">
                  <c:v>0</c:v>
                </c:pt>
                <c:pt idx="32">
                  <c:v>0</c:v>
                </c:pt>
                <c:pt idx="33">
                  <c:v>2.8797696184305254E-3</c:v>
                </c:pt>
                <c:pt idx="34">
                  <c:v>2.1598272138228943E-3</c:v>
                </c:pt>
                <c:pt idx="35">
                  <c:v>1.6558675305975521E-2</c:v>
                </c:pt>
                <c:pt idx="36">
                  <c:v>0</c:v>
                </c:pt>
                <c:pt idx="37">
                  <c:v>1.4398848092152628E-2</c:v>
                </c:pt>
                <c:pt idx="38">
                  <c:v>5.0395968322534193E-3</c:v>
                </c:pt>
                <c:pt idx="39">
                  <c:v>0</c:v>
                </c:pt>
                <c:pt idx="40">
                  <c:v>0</c:v>
                </c:pt>
                <c:pt idx="41">
                  <c:v>3.599712023038157E-3</c:v>
                </c:pt>
                <c:pt idx="42">
                  <c:v>0</c:v>
                </c:pt>
                <c:pt idx="43">
                  <c:v>0.1447084233261339</c:v>
                </c:pt>
                <c:pt idx="44">
                  <c:v>0</c:v>
                </c:pt>
                <c:pt idx="45">
                  <c:v>2.1598272138228943E-3</c:v>
                </c:pt>
                <c:pt idx="46">
                  <c:v>1.4398848092152627E-3</c:v>
                </c:pt>
                <c:pt idx="47">
                  <c:v>0</c:v>
                </c:pt>
                <c:pt idx="48">
                  <c:v>2.0878329733621311E-2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0.11951043916486681</c:v>
                </c:pt>
                <c:pt idx="54">
                  <c:v>7.5593952483801297E-2</c:v>
                </c:pt>
                <c:pt idx="55">
                  <c:v>1.079913606911447E-2</c:v>
                </c:pt>
                <c:pt idx="56">
                  <c:v>0</c:v>
                </c:pt>
                <c:pt idx="57">
                  <c:v>3.599712023038157E-3</c:v>
                </c:pt>
                <c:pt idx="58">
                  <c:v>6.1195104391648665E-2</c:v>
                </c:pt>
                <c:pt idx="59">
                  <c:v>7.1994240460763136E-4</c:v>
                </c:pt>
                <c:pt idx="60">
                  <c:v>8.1353491720662349E-2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57-4CFA-A36F-FD5E0A93EEA8}"/>
            </c:ext>
          </c:extLst>
        </c:ser>
        <c:ser>
          <c:idx val="4"/>
          <c:order val="4"/>
          <c:tx>
            <c:v>ASIA</c:v>
          </c:tx>
          <c:spPr>
            <a:solidFill>
              <a:srgbClr val="FFFF00"/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9'!$M$7:$M$68</c:f>
              <c:numCache>
                <c:formatCode>0.00%</c:formatCode>
                <c:ptCount val="62"/>
                <c:pt idx="0">
                  <c:v>6.8965517241379309E-3</c:v>
                </c:pt>
                <c:pt idx="1">
                  <c:v>0</c:v>
                </c:pt>
                <c:pt idx="2">
                  <c:v>0</c:v>
                </c:pt>
                <c:pt idx="3">
                  <c:v>7.586206896551724E-2</c:v>
                </c:pt>
                <c:pt idx="4">
                  <c:v>0</c:v>
                </c:pt>
                <c:pt idx="5">
                  <c:v>6.8965517241379309E-3</c:v>
                </c:pt>
                <c:pt idx="6">
                  <c:v>8.9655172413793102E-2</c:v>
                </c:pt>
                <c:pt idx="7">
                  <c:v>2.7586206896551724E-2</c:v>
                </c:pt>
                <c:pt idx="8">
                  <c:v>3.2183908045977011E-2</c:v>
                </c:pt>
                <c:pt idx="9">
                  <c:v>2.2988505747126436E-3</c:v>
                </c:pt>
                <c:pt idx="10">
                  <c:v>0</c:v>
                </c:pt>
                <c:pt idx="11">
                  <c:v>3.4482758620689655E-2</c:v>
                </c:pt>
                <c:pt idx="12">
                  <c:v>0</c:v>
                </c:pt>
                <c:pt idx="13">
                  <c:v>1.8390804597701149E-2</c:v>
                </c:pt>
                <c:pt idx="14">
                  <c:v>1.6091954022988506E-2</c:v>
                </c:pt>
                <c:pt idx="15">
                  <c:v>0</c:v>
                </c:pt>
                <c:pt idx="16">
                  <c:v>8.5057471264367815E-2</c:v>
                </c:pt>
                <c:pt idx="17">
                  <c:v>5.9770114942528735E-2</c:v>
                </c:pt>
                <c:pt idx="18">
                  <c:v>1.3793103448275862E-2</c:v>
                </c:pt>
                <c:pt idx="19">
                  <c:v>6.8965517241379309E-3</c:v>
                </c:pt>
                <c:pt idx="20">
                  <c:v>4.5977011494252873E-3</c:v>
                </c:pt>
                <c:pt idx="21">
                  <c:v>9.1954022988505746E-3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6.8965517241379309E-3</c:v>
                </c:pt>
                <c:pt idx="29">
                  <c:v>0</c:v>
                </c:pt>
                <c:pt idx="30">
                  <c:v>4.1379310344827586E-2</c:v>
                </c:pt>
                <c:pt idx="31">
                  <c:v>0</c:v>
                </c:pt>
                <c:pt idx="32">
                  <c:v>0</c:v>
                </c:pt>
                <c:pt idx="33">
                  <c:v>2.2988505747126436E-3</c:v>
                </c:pt>
                <c:pt idx="34">
                  <c:v>0</c:v>
                </c:pt>
                <c:pt idx="35">
                  <c:v>1.6091954022988506E-2</c:v>
                </c:pt>
                <c:pt idx="36">
                  <c:v>0</c:v>
                </c:pt>
                <c:pt idx="37">
                  <c:v>4.5977011494252873E-3</c:v>
                </c:pt>
                <c:pt idx="38">
                  <c:v>1.6091954022988506E-2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0.167816091954023</c:v>
                </c:pt>
                <c:pt idx="44">
                  <c:v>0</c:v>
                </c:pt>
                <c:pt idx="45">
                  <c:v>9.1954022988505746E-3</c:v>
                </c:pt>
                <c:pt idx="46">
                  <c:v>4.5977011494252873E-3</c:v>
                </c:pt>
                <c:pt idx="47">
                  <c:v>0</c:v>
                </c:pt>
                <c:pt idx="48">
                  <c:v>6.8965517241379309E-3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8.5057471264367815E-2</c:v>
                </c:pt>
                <c:pt idx="54">
                  <c:v>4.1379310344827586E-2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8.9655172413793102E-2</c:v>
                </c:pt>
                <c:pt idx="59">
                  <c:v>0</c:v>
                </c:pt>
                <c:pt idx="60">
                  <c:v>1.6091954022988506E-2</c:v>
                </c:pt>
                <c:pt idx="61">
                  <c:v>2.2988505747126436E-3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57-4CFA-A36F-FD5E0A93EEA8}"/>
            </c:ext>
          </c:extLst>
        </c:ser>
        <c:ser>
          <c:idx val="5"/>
          <c:order val="5"/>
          <c:tx>
            <c:v>OCEANÍA</c:v>
          </c:tx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9'!$O$7:$O$68</c:f>
              <c:numCache>
                <c:formatCode>0.00%</c:formatCode>
                <c:ptCount val="62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7.1428571428571425E-2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7.1428571428571425E-2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7.1428571428571425E-2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7.1428571428571425E-2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7.1428571428571425E-2</c:v>
                </c:pt>
                <c:pt idx="36">
                  <c:v>0</c:v>
                </c:pt>
                <c:pt idx="37">
                  <c:v>0</c:v>
                </c:pt>
                <c:pt idx="38">
                  <c:v>0.14285714285714285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0.14285714285714285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7.1428571428571425E-2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57-4CFA-A36F-FD5E0A93EEA8}"/>
            </c:ext>
          </c:extLst>
        </c:ser>
        <c:ser>
          <c:idx val="6"/>
          <c:order val="6"/>
          <c:tx>
            <c:v>APÁTRIDAS</c:v>
          </c:tx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9'!$Q$7:$Q$68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9.6774193548387094E-2</c:v>
                </c:pt>
                <c:pt idx="6">
                  <c:v>6.4516129032258063E-2</c:v>
                </c:pt>
                <c:pt idx="7">
                  <c:v>3.2258064516129031E-2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6.4516129032258063E-2</c:v>
                </c:pt>
                <c:pt idx="12">
                  <c:v>0</c:v>
                </c:pt>
                <c:pt idx="13">
                  <c:v>0</c:v>
                </c:pt>
                <c:pt idx="14">
                  <c:v>3.2258064516129031E-2</c:v>
                </c:pt>
                <c:pt idx="15">
                  <c:v>0</c:v>
                </c:pt>
                <c:pt idx="16">
                  <c:v>9.6774193548387094E-2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3.2258064516129031E-2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0.16129032258064516</c:v>
                </c:pt>
                <c:pt idx="44">
                  <c:v>0</c:v>
                </c:pt>
                <c:pt idx="45">
                  <c:v>3.2258064516129031E-2</c:v>
                </c:pt>
                <c:pt idx="46">
                  <c:v>0</c:v>
                </c:pt>
                <c:pt idx="47">
                  <c:v>0</c:v>
                </c:pt>
                <c:pt idx="48">
                  <c:v>6.4516129032258063E-2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0.16129032258064516</c:v>
                </c:pt>
                <c:pt idx="54">
                  <c:v>0.12903225806451613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3.2258064516129031E-2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57-4CFA-A36F-FD5E0A93E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7679208"/>
        <c:axId val="1"/>
      </c:barChart>
      <c:catAx>
        <c:axId val="477679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7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6872224502742846E-2"/>
          <c:y val="5.6154317986650971E-2"/>
          <c:w val="0.90047598611784896"/>
          <c:h val="1.5314847040542319E-2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Mujeres Extranjeras en Oviedo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 y por Barrio. 2024.</a:t>
            </a:r>
          </a:p>
        </c:rich>
      </c:tx>
      <c:layout>
        <c:manualLayout>
          <c:xMode val="edge"/>
          <c:yMode val="edge"/>
          <c:x val="0.27725883494421016"/>
          <c:y val="7.0629513279751952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7124530123034202"/>
          <c:y val="7.8441558441558437E-2"/>
          <c:w val="0.67623253310816778"/>
          <c:h val="0.86127252275283772"/>
        </c:manualLayout>
      </c:layout>
      <c:barChart>
        <c:barDir val="bar"/>
        <c:grouping val="percentStacked"/>
        <c:varyColors val="0"/>
        <c:ser>
          <c:idx val="0"/>
          <c:order val="0"/>
          <c:tx>
            <c:v>UNIÓN EUROPEA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9'!$E$72:$E$133</c:f>
              <c:numCache>
                <c:formatCode>0.00%</c:formatCode>
                <c:ptCount val="62"/>
                <c:pt idx="0">
                  <c:v>1.6228070175438595E-2</c:v>
                </c:pt>
                <c:pt idx="1">
                  <c:v>1.7543859649122807E-3</c:v>
                </c:pt>
                <c:pt idx="2">
                  <c:v>8.7719298245614037E-4</c:v>
                </c:pt>
                <c:pt idx="3">
                  <c:v>5.131578947368421E-2</c:v>
                </c:pt>
                <c:pt idx="4">
                  <c:v>1.3157894736842105E-3</c:v>
                </c:pt>
                <c:pt idx="5">
                  <c:v>2.456140350877193E-2</c:v>
                </c:pt>
                <c:pt idx="6">
                  <c:v>6.9298245614035081E-2</c:v>
                </c:pt>
                <c:pt idx="7">
                  <c:v>2.456140350877193E-2</c:v>
                </c:pt>
                <c:pt idx="8">
                  <c:v>2.456140350877193E-2</c:v>
                </c:pt>
                <c:pt idx="9">
                  <c:v>4.3859649122807018E-4</c:v>
                </c:pt>
                <c:pt idx="10">
                  <c:v>2.631578947368421E-3</c:v>
                </c:pt>
                <c:pt idx="11">
                  <c:v>6.0087719298245613E-2</c:v>
                </c:pt>
                <c:pt idx="12">
                  <c:v>4.3859649122807018E-4</c:v>
                </c:pt>
                <c:pt idx="13">
                  <c:v>1.1403508771929825E-2</c:v>
                </c:pt>
                <c:pt idx="14">
                  <c:v>5.4824561403508769E-2</c:v>
                </c:pt>
                <c:pt idx="15">
                  <c:v>2.631578947368421E-3</c:v>
                </c:pt>
                <c:pt idx="16">
                  <c:v>7.5438596491228069E-2</c:v>
                </c:pt>
                <c:pt idx="17">
                  <c:v>5.0438596491228067E-2</c:v>
                </c:pt>
                <c:pt idx="18">
                  <c:v>6.5789473684210523E-3</c:v>
                </c:pt>
                <c:pt idx="19">
                  <c:v>1.9736842105263157E-2</c:v>
                </c:pt>
                <c:pt idx="20">
                  <c:v>3.9473684210526317E-3</c:v>
                </c:pt>
                <c:pt idx="21">
                  <c:v>7.4561403508771927E-3</c:v>
                </c:pt>
                <c:pt idx="22">
                  <c:v>1.3157894736842105E-3</c:v>
                </c:pt>
                <c:pt idx="23">
                  <c:v>8.771929824561403E-3</c:v>
                </c:pt>
                <c:pt idx="24">
                  <c:v>1.3157894736842105E-3</c:v>
                </c:pt>
                <c:pt idx="25">
                  <c:v>3.0701754385964912E-3</c:v>
                </c:pt>
                <c:pt idx="26">
                  <c:v>4.3859649122807018E-4</c:v>
                </c:pt>
                <c:pt idx="27">
                  <c:v>1.7543859649122807E-3</c:v>
                </c:pt>
                <c:pt idx="28">
                  <c:v>1.4035087719298246E-2</c:v>
                </c:pt>
                <c:pt idx="29">
                  <c:v>1.7543859649122807E-3</c:v>
                </c:pt>
                <c:pt idx="30">
                  <c:v>4.3859649122807015E-3</c:v>
                </c:pt>
                <c:pt idx="31">
                  <c:v>1.3157894736842105E-3</c:v>
                </c:pt>
                <c:pt idx="32">
                  <c:v>0</c:v>
                </c:pt>
                <c:pt idx="33">
                  <c:v>9.2105263157894728E-3</c:v>
                </c:pt>
                <c:pt idx="34">
                  <c:v>0</c:v>
                </c:pt>
                <c:pt idx="35">
                  <c:v>2.5877192982456141E-2</c:v>
                </c:pt>
                <c:pt idx="36">
                  <c:v>0</c:v>
                </c:pt>
                <c:pt idx="37">
                  <c:v>9.2105263157894728E-3</c:v>
                </c:pt>
                <c:pt idx="38">
                  <c:v>1.1403508771929825E-2</c:v>
                </c:pt>
                <c:pt idx="39">
                  <c:v>2.1929824561403508E-3</c:v>
                </c:pt>
                <c:pt idx="40">
                  <c:v>8.7719298245614037E-4</c:v>
                </c:pt>
                <c:pt idx="41">
                  <c:v>7.8947368421052634E-3</c:v>
                </c:pt>
                <c:pt idx="42">
                  <c:v>0</c:v>
                </c:pt>
                <c:pt idx="43">
                  <c:v>9.0789473684210531E-2</c:v>
                </c:pt>
                <c:pt idx="44">
                  <c:v>1.3157894736842105E-3</c:v>
                </c:pt>
                <c:pt idx="45">
                  <c:v>3.0701754385964912E-3</c:v>
                </c:pt>
                <c:pt idx="46">
                  <c:v>8.771929824561403E-3</c:v>
                </c:pt>
                <c:pt idx="47">
                  <c:v>2.1929824561403508E-3</c:v>
                </c:pt>
                <c:pt idx="48">
                  <c:v>1.4035087719298246E-2</c:v>
                </c:pt>
                <c:pt idx="49">
                  <c:v>4.3859649122807018E-4</c:v>
                </c:pt>
                <c:pt idx="50">
                  <c:v>2.1929824561403508E-3</c:v>
                </c:pt>
                <c:pt idx="51">
                  <c:v>0</c:v>
                </c:pt>
                <c:pt idx="52">
                  <c:v>3.0701754385964912E-3</c:v>
                </c:pt>
                <c:pt idx="53">
                  <c:v>7.192982456140351E-2</c:v>
                </c:pt>
                <c:pt idx="54">
                  <c:v>4.912280701754386E-2</c:v>
                </c:pt>
                <c:pt idx="55">
                  <c:v>7.0175438596491229E-3</c:v>
                </c:pt>
                <c:pt idx="56">
                  <c:v>1.3157894736842105E-3</c:v>
                </c:pt>
                <c:pt idx="57">
                  <c:v>8.7719298245614037E-4</c:v>
                </c:pt>
                <c:pt idx="58">
                  <c:v>8.2894736842105257E-2</c:v>
                </c:pt>
                <c:pt idx="59">
                  <c:v>3.9473684210526317E-3</c:v>
                </c:pt>
                <c:pt idx="60">
                  <c:v>4.0789473684210528E-2</c:v>
                </c:pt>
                <c:pt idx="61">
                  <c:v>8.7719298245614037E-4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7-4AF3-B2D6-5E4786A84A43}"/>
            </c:ext>
          </c:extLst>
        </c:ser>
        <c:ser>
          <c:idx val="1"/>
          <c:order val="1"/>
          <c:tx>
            <c:v>EUROPA NO COMUNITARIA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9'!$G$72:$G$133</c:f>
              <c:numCache>
                <c:formatCode>0.00%</c:formatCode>
                <c:ptCount val="62"/>
                <c:pt idx="0">
                  <c:v>1.737242128121607E-2</c:v>
                </c:pt>
                <c:pt idx="1">
                  <c:v>0</c:v>
                </c:pt>
                <c:pt idx="2">
                  <c:v>0</c:v>
                </c:pt>
                <c:pt idx="3">
                  <c:v>8.7947882736156349E-2</c:v>
                </c:pt>
                <c:pt idx="4">
                  <c:v>0</c:v>
                </c:pt>
                <c:pt idx="5">
                  <c:v>1.9543973941368076E-2</c:v>
                </c:pt>
                <c:pt idx="6">
                  <c:v>6.2975027144408252E-2</c:v>
                </c:pt>
                <c:pt idx="7">
                  <c:v>3.3659066232356136E-2</c:v>
                </c:pt>
                <c:pt idx="8">
                  <c:v>3.2573289902280131E-2</c:v>
                </c:pt>
                <c:pt idx="9">
                  <c:v>1.0857763300760044E-3</c:v>
                </c:pt>
                <c:pt idx="10">
                  <c:v>1.0857763300760044E-3</c:v>
                </c:pt>
                <c:pt idx="11">
                  <c:v>7.8175895765472306E-2</c:v>
                </c:pt>
                <c:pt idx="12">
                  <c:v>0</c:v>
                </c:pt>
                <c:pt idx="13">
                  <c:v>4.3431053203040176E-3</c:v>
                </c:pt>
                <c:pt idx="14">
                  <c:v>3.8002171552660155E-2</c:v>
                </c:pt>
                <c:pt idx="15">
                  <c:v>4.3431053203040176E-3</c:v>
                </c:pt>
                <c:pt idx="16">
                  <c:v>5.8631921824104233E-2</c:v>
                </c:pt>
                <c:pt idx="17">
                  <c:v>6.2975027144408252E-2</c:v>
                </c:pt>
                <c:pt idx="18">
                  <c:v>2.1715526601520088E-3</c:v>
                </c:pt>
                <c:pt idx="19">
                  <c:v>3.3659066232356136E-2</c:v>
                </c:pt>
                <c:pt idx="20">
                  <c:v>9.7719869706840382E-3</c:v>
                </c:pt>
                <c:pt idx="21">
                  <c:v>0</c:v>
                </c:pt>
                <c:pt idx="22">
                  <c:v>0</c:v>
                </c:pt>
                <c:pt idx="23">
                  <c:v>6.5146579804560263E-3</c:v>
                </c:pt>
                <c:pt idx="24">
                  <c:v>1.0857763300760044E-3</c:v>
                </c:pt>
                <c:pt idx="25">
                  <c:v>3.2573289902280132E-3</c:v>
                </c:pt>
                <c:pt idx="26">
                  <c:v>1.0857763300760044E-3</c:v>
                </c:pt>
                <c:pt idx="27">
                  <c:v>0</c:v>
                </c:pt>
                <c:pt idx="28">
                  <c:v>1.5200868621064061E-2</c:v>
                </c:pt>
                <c:pt idx="29">
                  <c:v>0</c:v>
                </c:pt>
                <c:pt idx="30">
                  <c:v>2.1715526601520088E-3</c:v>
                </c:pt>
                <c:pt idx="31">
                  <c:v>0</c:v>
                </c:pt>
                <c:pt idx="32">
                  <c:v>0</c:v>
                </c:pt>
                <c:pt idx="33">
                  <c:v>2.9315960912052116E-2</c:v>
                </c:pt>
                <c:pt idx="34">
                  <c:v>6.5146579804560263E-3</c:v>
                </c:pt>
                <c:pt idx="35">
                  <c:v>5.8631921824104233E-2</c:v>
                </c:pt>
                <c:pt idx="36">
                  <c:v>0</c:v>
                </c:pt>
                <c:pt idx="37">
                  <c:v>6.5146579804560263E-3</c:v>
                </c:pt>
                <c:pt idx="38">
                  <c:v>1.737242128121607E-2</c:v>
                </c:pt>
                <c:pt idx="39">
                  <c:v>0</c:v>
                </c:pt>
                <c:pt idx="40">
                  <c:v>0</c:v>
                </c:pt>
                <c:pt idx="41">
                  <c:v>1.1943539630836048E-2</c:v>
                </c:pt>
                <c:pt idx="42">
                  <c:v>2.1715526601520088E-3</c:v>
                </c:pt>
                <c:pt idx="43">
                  <c:v>7.38327904451683E-2</c:v>
                </c:pt>
                <c:pt idx="44">
                  <c:v>0</c:v>
                </c:pt>
                <c:pt idx="45">
                  <c:v>1.0857763300760044E-3</c:v>
                </c:pt>
                <c:pt idx="46">
                  <c:v>0</c:v>
                </c:pt>
                <c:pt idx="47">
                  <c:v>1.0857763300760044E-3</c:v>
                </c:pt>
                <c:pt idx="48">
                  <c:v>1.3029315960912053E-2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2.1715526601520088E-3</c:v>
                </c:pt>
                <c:pt idx="53">
                  <c:v>4.5602605863192182E-2</c:v>
                </c:pt>
                <c:pt idx="54">
                  <c:v>5.2117263843648211E-2</c:v>
                </c:pt>
                <c:pt idx="55">
                  <c:v>1.0857763300760043E-2</c:v>
                </c:pt>
                <c:pt idx="56">
                  <c:v>2.1715526601520088E-3</c:v>
                </c:pt>
                <c:pt idx="57">
                  <c:v>1.0857763300760044E-3</c:v>
                </c:pt>
                <c:pt idx="58">
                  <c:v>5.3203040173724216E-2</c:v>
                </c:pt>
                <c:pt idx="59">
                  <c:v>1.0857763300760044E-3</c:v>
                </c:pt>
                <c:pt idx="60">
                  <c:v>3.2573289902280131E-2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7-4AF3-B2D6-5E4786A84A43}"/>
            </c:ext>
          </c:extLst>
        </c:ser>
        <c:ser>
          <c:idx val="2"/>
          <c:order val="2"/>
          <c:tx>
            <c:v>AMÉRICA</c:v>
          </c:tx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9'!$I$72:$I$133</c:f>
              <c:numCache>
                <c:formatCode>0.00%</c:formatCode>
                <c:ptCount val="62"/>
                <c:pt idx="0">
                  <c:v>1.9762845849802372E-2</c:v>
                </c:pt>
                <c:pt idx="1">
                  <c:v>0</c:v>
                </c:pt>
                <c:pt idx="2">
                  <c:v>1.7185083347654237E-4</c:v>
                </c:pt>
                <c:pt idx="3">
                  <c:v>5.0867846709056537E-2</c:v>
                </c:pt>
                <c:pt idx="4">
                  <c:v>0</c:v>
                </c:pt>
                <c:pt idx="5">
                  <c:v>2.2684310018903593E-2</c:v>
                </c:pt>
                <c:pt idx="6">
                  <c:v>7.4067709228389761E-2</c:v>
                </c:pt>
                <c:pt idx="7">
                  <c:v>2.4230967520192472E-2</c:v>
                </c:pt>
                <c:pt idx="8">
                  <c:v>2.1137652517614711E-2</c:v>
                </c:pt>
                <c:pt idx="9">
                  <c:v>1.7185083347654237E-4</c:v>
                </c:pt>
                <c:pt idx="10">
                  <c:v>2.7496133356246779E-3</c:v>
                </c:pt>
                <c:pt idx="11">
                  <c:v>7.9910637566592196E-2</c:v>
                </c:pt>
                <c:pt idx="12">
                  <c:v>3.4370166695308474E-4</c:v>
                </c:pt>
                <c:pt idx="13">
                  <c:v>8.5925416738271178E-3</c:v>
                </c:pt>
                <c:pt idx="14">
                  <c:v>3.9353840866128198E-2</c:v>
                </c:pt>
                <c:pt idx="15">
                  <c:v>2.7496133356246779E-3</c:v>
                </c:pt>
                <c:pt idx="16">
                  <c:v>0.11376525176147104</c:v>
                </c:pt>
                <c:pt idx="17">
                  <c:v>5.6195222546829349E-2</c:v>
                </c:pt>
                <c:pt idx="18">
                  <c:v>3.952569169960474E-3</c:v>
                </c:pt>
                <c:pt idx="19">
                  <c:v>1.2201409176834507E-2</c:v>
                </c:pt>
                <c:pt idx="20">
                  <c:v>3.2651658360543048E-3</c:v>
                </c:pt>
                <c:pt idx="21">
                  <c:v>8.4206908403505754E-3</c:v>
                </c:pt>
                <c:pt idx="22">
                  <c:v>8.592541673827118E-4</c:v>
                </c:pt>
                <c:pt idx="23">
                  <c:v>1.5982127513318439E-2</c:v>
                </c:pt>
                <c:pt idx="24">
                  <c:v>2.2340608351950507E-3</c:v>
                </c:pt>
                <c:pt idx="25">
                  <c:v>6.8740333390616948E-4</c:v>
                </c:pt>
                <c:pt idx="26">
                  <c:v>0</c:v>
                </c:pt>
                <c:pt idx="27">
                  <c:v>1.7185083347654237E-4</c:v>
                </c:pt>
                <c:pt idx="28">
                  <c:v>1.2545110843787592E-2</c:v>
                </c:pt>
                <c:pt idx="29">
                  <c:v>0</c:v>
                </c:pt>
                <c:pt idx="30">
                  <c:v>6.8740333390616948E-4</c:v>
                </c:pt>
                <c:pt idx="31">
                  <c:v>1.7185083347654237E-4</c:v>
                </c:pt>
                <c:pt idx="32">
                  <c:v>3.4370166695308474E-4</c:v>
                </c:pt>
                <c:pt idx="33">
                  <c:v>7.7332875064444065E-3</c:v>
                </c:pt>
                <c:pt idx="34">
                  <c:v>1.7185083347654236E-3</c:v>
                </c:pt>
                <c:pt idx="35">
                  <c:v>1.7185083347654236E-2</c:v>
                </c:pt>
                <c:pt idx="36">
                  <c:v>1.7185083347654237E-4</c:v>
                </c:pt>
                <c:pt idx="37">
                  <c:v>8.9362433407802026E-3</c:v>
                </c:pt>
                <c:pt idx="38">
                  <c:v>1.3748066678123389E-2</c:v>
                </c:pt>
                <c:pt idx="39">
                  <c:v>1.7185083347654237E-4</c:v>
                </c:pt>
                <c:pt idx="40">
                  <c:v>0</c:v>
                </c:pt>
                <c:pt idx="41">
                  <c:v>1.2201409176834507E-2</c:v>
                </c:pt>
                <c:pt idx="42">
                  <c:v>8.592541673827118E-4</c:v>
                </c:pt>
                <c:pt idx="43">
                  <c:v>0.12424815260354012</c:v>
                </c:pt>
                <c:pt idx="44">
                  <c:v>5.1555250042962706E-4</c:v>
                </c:pt>
                <c:pt idx="45">
                  <c:v>4.6399725038666437E-3</c:v>
                </c:pt>
                <c:pt idx="46">
                  <c:v>5.3273758377728134E-3</c:v>
                </c:pt>
                <c:pt idx="47">
                  <c:v>1.374806667812339E-3</c:v>
                </c:pt>
                <c:pt idx="48">
                  <c:v>1.1857707509881422E-2</c:v>
                </c:pt>
                <c:pt idx="49">
                  <c:v>0</c:v>
                </c:pt>
                <c:pt idx="50">
                  <c:v>3.4370166695308474E-4</c:v>
                </c:pt>
                <c:pt idx="51">
                  <c:v>0</c:v>
                </c:pt>
                <c:pt idx="52">
                  <c:v>1.0311050008592541E-3</c:v>
                </c:pt>
                <c:pt idx="53">
                  <c:v>8.987798590823165E-2</c:v>
                </c:pt>
                <c:pt idx="54">
                  <c:v>5.7226327547688603E-2</c:v>
                </c:pt>
                <c:pt idx="55">
                  <c:v>9.2799450077332875E-3</c:v>
                </c:pt>
                <c:pt idx="56">
                  <c:v>3.6088675030073896E-3</c:v>
                </c:pt>
                <c:pt idx="57">
                  <c:v>1.7185083347654237E-4</c:v>
                </c:pt>
                <c:pt idx="58">
                  <c:v>7.0458841725382373E-2</c:v>
                </c:pt>
                <c:pt idx="59">
                  <c:v>2.5777625021481355E-3</c:v>
                </c:pt>
                <c:pt idx="60">
                  <c:v>5.2758205877298507E-2</c:v>
                </c:pt>
                <c:pt idx="61">
                  <c:v>1.374806667812339E-3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87-4AF3-B2D6-5E4786A84A43}"/>
            </c:ext>
          </c:extLst>
        </c:ser>
        <c:ser>
          <c:idx val="3"/>
          <c:order val="3"/>
          <c:tx>
            <c:v>ÁFRICA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9'!$K$72:$K$133</c:f>
              <c:numCache>
                <c:formatCode>0.00%</c:formatCode>
                <c:ptCount val="62"/>
                <c:pt idx="0">
                  <c:v>3.5252643948296123E-3</c:v>
                </c:pt>
                <c:pt idx="1">
                  <c:v>0</c:v>
                </c:pt>
                <c:pt idx="2">
                  <c:v>0</c:v>
                </c:pt>
                <c:pt idx="3">
                  <c:v>4.8178613396004703E-2</c:v>
                </c:pt>
                <c:pt idx="4">
                  <c:v>0</c:v>
                </c:pt>
                <c:pt idx="5">
                  <c:v>2.2326674500587545E-2</c:v>
                </c:pt>
                <c:pt idx="6">
                  <c:v>2.5851938895417155E-2</c:v>
                </c:pt>
                <c:pt idx="7">
                  <c:v>7.0505287896592246E-3</c:v>
                </c:pt>
                <c:pt idx="8">
                  <c:v>5.8754406580493537E-3</c:v>
                </c:pt>
                <c:pt idx="9">
                  <c:v>0</c:v>
                </c:pt>
                <c:pt idx="10">
                  <c:v>7.0505287896592246E-3</c:v>
                </c:pt>
                <c:pt idx="11">
                  <c:v>8.5781433607520566E-2</c:v>
                </c:pt>
                <c:pt idx="12">
                  <c:v>0</c:v>
                </c:pt>
                <c:pt idx="13">
                  <c:v>0</c:v>
                </c:pt>
                <c:pt idx="14">
                  <c:v>1.5276145710928319E-2</c:v>
                </c:pt>
                <c:pt idx="15">
                  <c:v>9.4007050528789656E-3</c:v>
                </c:pt>
                <c:pt idx="16">
                  <c:v>8.4606345475910699E-2</c:v>
                </c:pt>
                <c:pt idx="17">
                  <c:v>7.8730904817861339E-2</c:v>
                </c:pt>
                <c:pt idx="18">
                  <c:v>3.5252643948296123E-3</c:v>
                </c:pt>
                <c:pt idx="19">
                  <c:v>8.2256169212690956E-3</c:v>
                </c:pt>
                <c:pt idx="20">
                  <c:v>0</c:v>
                </c:pt>
                <c:pt idx="21">
                  <c:v>1.1750881316098707E-2</c:v>
                </c:pt>
                <c:pt idx="22">
                  <c:v>0</c:v>
                </c:pt>
                <c:pt idx="23">
                  <c:v>7.0505287896592246E-3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4.7003525264394828E-3</c:v>
                </c:pt>
                <c:pt idx="29">
                  <c:v>0</c:v>
                </c:pt>
                <c:pt idx="30">
                  <c:v>0</c:v>
                </c:pt>
                <c:pt idx="31">
                  <c:v>3.5252643948296123E-3</c:v>
                </c:pt>
                <c:pt idx="32">
                  <c:v>0</c:v>
                </c:pt>
                <c:pt idx="33">
                  <c:v>7.0505287896592246E-3</c:v>
                </c:pt>
                <c:pt idx="34">
                  <c:v>0</c:v>
                </c:pt>
                <c:pt idx="35">
                  <c:v>9.4007050528789656E-3</c:v>
                </c:pt>
                <c:pt idx="36">
                  <c:v>0</c:v>
                </c:pt>
                <c:pt idx="37">
                  <c:v>8.2256169212690956E-3</c:v>
                </c:pt>
                <c:pt idx="38">
                  <c:v>4.7003525264394828E-3</c:v>
                </c:pt>
                <c:pt idx="39">
                  <c:v>0</c:v>
                </c:pt>
                <c:pt idx="40">
                  <c:v>0</c:v>
                </c:pt>
                <c:pt idx="41">
                  <c:v>3.5252643948296123E-3</c:v>
                </c:pt>
                <c:pt idx="42">
                  <c:v>0</c:v>
                </c:pt>
                <c:pt idx="43">
                  <c:v>0.12103407755581669</c:v>
                </c:pt>
                <c:pt idx="44">
                  <c:v>0</c:v>
                </c:pt>
                <c:pt idx="45">
                  <c:v>8.2256169212690956E-3</c:v>
                </c:pt>
                <c:pt idx="46">
                  <c:v>2.3501762632197414E-3</c:v>
                </c:pt>
                <c:pt idx="47">
                  <c:v>0</c:v>
                </c:pt>
                <c:pt idx="48">
                  <c:v>1.8801410105757931E-2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0.12338425381903642</c:v>
                </c:pt>
                <c:pt idx="54">
                  <c:v>7.7555816686251472E-2</c:v>
                </c:pt>
                <c:pt idx="55">
                  <c:v>7.0505287896592246E-3</c:v>
                </c:pt>
                <c:pt idx="56">
                  <c:v>2.3501762632197414E-3</c:v>
                </c:pt>
                <c:pt idx="57">
                  <c:v>4.7003525264394828E-3</c:v>
                </c:pt>
                <c:pt idx="58">
                  <c:v>9.5182138660399526E-2</c:v>
                </c:pt>
                <c:pt idx="59">
                  <c:v>2.3501762632197414E-3</c:v>
                </c:pt>
                <c:pt idx="60">
                  <c:v>7.1680376028202111E-2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87-4AF3-B2D6-5E4786A84A43}"/>
            </c:ext>
          </c:extLst>
        </c:ser>
        <c:ser>
          <c:idx val="4"/>
          <c:order val="4"/>
          <c:tx>
            <c:v>ASIA</c:v>
          </c:tx>
          <c:spPr>
            <a:solidFill>
              <a:srgbClr val="FFFF00"/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9'!$M$72:$M$133</c:f>
              <c:numCache>
                <c:formatCode>0.00%</c:formatCode>
                <c:ptCount val="62"/>
                <c:pt idx="0">
                  <c:v>1.4457831325301205E-2</c:v>
                </c:pt>
                <c:pt idx="1">
                  <c:v>0</c:v>
                </c:pt>
                <c:pt idx="2">
                  <c:v>0</c:v>
                </c:pt>
                <c:pt idx="3">
                  <c:v>6.5060240963855417E-2</c:v>
                </c:pt>
                <c:pt idx="4">
                  <c:v>0</c:v>
                </c:pt>
                <c:pt idx="5">
                  <c:v>2.4096385542168677E-3</c:v>
                </c:pt>
                <c:pt idx="6">
                  <c:v>9.6385542168674704E-2</c:v>
                </c:pt>
                <c:pt idx="7">
                  <c:v>4.0963855421686748E-2</c:v>
                </c:pt>
                <c:pt idx="8">
                  <c:v>2.4096385542168676E-2</c:v>
                </c:pt>
                <c:pt idx="9">
                  <c:v>4.8192771084337354E-3</c:v>
                </c:pt>
                <c:pt idx="10">
                  <c:v>0</c:v>
                </c:pt>
                <c:pt idx="11">
                  <c:v>3.3734939759036145E-2</c:v>
                </c:pt>
                <c:pt idx="12">
                  <c:v>0</c:v>
                </c:pt>
                <c:pt idx="13">
                  <c:v>2.891566265060241E-2</c:v>
                </c:pt>
                <c:pt idx="14">
                  <c:v>3.8554216867469883E-2</c:v>
                </c:pt>
                <c:pt idx="15">
                  <c:v>0</c:v>
                </c:pt>
                <c:pt idx="16">
                  <c:v>6.5060240963855417E-2</c:v>
                </c:pt>
                <c:pt idx="17">
                  <c:v>7.4698795180722893E-2</c:v>
                </c:pt>
                <c:pt idx="18">
                  <c:v>1.4457831325301205E-2</c:v>
                </c:pt>
                <c:pt idx="19">
                  <c:v>2.1686746987951807E-2</c:v>
                </c:pt>
                <c:pt idx="20">
                  <c:v>4.8192771084337354E-3</c:v>
                </c:pt>
                <c:pt idx="21">
                  <c:v>7.2289156626506026E-3</c:v>
                </c:pt>
                <c:pt idx="22">
                  <c:v>0</c:v>
                </c:pt>
                <c:pt idx="23">
                  <c:v>2.4096385542168677E-3</c:v>
                </c:pt>
                <c:pt idx="24">
                  <c:v>0</c:v>
                </c:pt>
                <c:pt idx="25">
                  <c:v>2.4096385542168677E-3</c:v>
                </c:pt>
                <c:pt idx="26">
                  <c:v>0</c:v>
                </c:pt>
                <c:pt idx="27">
                  <c:v>0</c:v>
                </c:pt>
                <c:pt idx="28">
                  <c:v>2.4096385542168677E-3</c:v>
                </c:pt>
                <c:pt idx="29">
                  <c:v>0</c:v>
                </c:pt>
                <c:pt idx="30">
                  <c:v>1.2048192771084338E-2</c:v>
                </c:pt>
                <c:pt idx="31">
                  <c:v>0</c:v>
                </c:pt>
                <c:pt idx="32">
                  <c:v>0</c:v>
                </c:pt>
                <c:pt idx="33">
                  <c:v>7.2289156626506026E-3</c:v>
                </c:pt>
                <c:pt idx="34">
                  <c:v>0</c:v>
                </c:pt>
                <c:pt idx="35">
                  <c:v>2.1686746987951807E-2</c:v>
                </c:pt>
                <c:pt idx="36">
                  <c:v>2.4096385542168677E-3</c:v>
                </c:pt>
                <c:pt idx="37">
                  <c:v>0</c:v>
                </c:pt>
                <c:pt idx="38">
                  <c:v>9.6385542168674707E-3</c:v>
                </c:pt>
                <c:pt idx="39">
                  <c:v>0</c:v>
                </c:pt>
                <c:pt idx="40">
                  <c:v>0</c:v>
                </c:pt>
                <c:pt idx="41">
                  <c:v>9.6385542168674707E-3</c:v>
                </c:pt>
                <c:pt idx="42">
                  <c:v>0</c:v>
                </c:pt>
                <c:pt idx="43">
                  <c:v>0.16626506024096385</c:v>
                </c:pt>
                <c:pt idx="44">
                  <c:v>0</c:v>
                </c:pt>
                <c:pt idx="45">
                  <c:v>2.4096385542168677E-3</c:v>
                </c:pt>
                <c:pt idx="46">
                  <c:v>9.6385542168674707E-3</c:v>
                </c:pt>
                <c:pt idx="47">
                  <c:v>0</c:v>
                </c:pt>
                <c:pt idx="48">
                  <c:v>2.4096385542168677E-3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2.4096385542168677E-3</c:v>
                </c:pt>
                <c:pt idx="53">
                  <c:v>7.9518072289156624E-2</c:v>
                </c:pt>
                <c:pt idx="54">
                  <c:v>4.8192771084337352E-2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6.2650602409638559E-2</c:v>
                </c:pt>
                <c:pt idx="59">
                  <c:v>0</c:v>
                </c:pt>
                <c:pt idx="60">
                  <c:v>1.9277108433734941E-2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87-4AF3-B2D6-5E4786A84A43}"/>
            </c:ext>
          </c:extLst>
        </c:ser>
        <c:ser>
          <c:idx val="5"/>
          <c:order val="5"/>
          <c:tx>
            <c:v>OCEANÍA</c:v>
          </c:tx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9'!$O$72:$O$133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0.2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87-4AF3-B2D6-5E4786A84A43}"/>
            </c:ext>
          </c:extLst>
        </c:ser>
        <c:ser>
          <c:idx val="6"/>
          <c:order val="6"/>
          <c:tx>
            <c:v>APÁTRIDAS</c:v>
          </c:tx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9'!$Q$72:$Q$133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2.2222222222222223E-2</c:v>
                </c:pt>
                <c:pt idx="6">
                  <c:v>2.2222222222222223E-2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4.4444444444444446E-2</c:v>
                </c:pt>
                <c:pt idx="12">
                  <c:v>0</c:v>
                </c:pt>
                <c:pt idx="13">
                  <c:v>0</c:v>
                </c:pt>
                <c:pt idx="14">
                  <c:v>2.2222222222222223E-2</c:v>
                </c:pt>
                <c:pt idx="15">
                  <c:v>0</c:v>
                </c:pt>
                <c:pt idx="16">
                  <c:v>6.6666666666666666E-2</c:v>
                </c:pt>
                <c:pt idx="17">
                  <c:v>0.13333333333333333</c:v>
                </c:pt>
                <c:pt idx="18">
                  <c:v>2.2222222222222223E-2</c:v>
                </c:pt>
                <c:pt idx="19">
                  <c:v>2.2222222222222223E-2</c:v>
                </c:pt>
                <c:pt idx="20">
                  <c:v>0</c:v>
                </c:pt>
                <c:pt idx="21">
                  <c:v>8.8888888888888892E-2</c:v>
                </c:pt>
                <c:pt idx="22">
                  <c:v>0</c:v>
                </c:pt>
                <c:pt idx="23">
                  <c:v>6.6666666666666666E-2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0.1111111111111111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2.2222222222222223E-2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8.8888888888888892E-2</c:v>
                </c:pt>
                <c:pt idx="54">
                  <c:v>4.4444444444444446E-2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4.4444444444444446E-2</c:v>
                </c:pt>
                <c:pt idx="59">
                  <c:v>0</c:v>
                </c:pt>
                <c:pt idx="60">
                  <c:v>0.17777777777777778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87-4AF3-B2D6-5E4786A84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7691016"/>
        <c:axId val="1"/>
      </c:barChart>
      <c:catAx>
        <c:axId val="477691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91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6872224502742846E-2"/>
          <c:y val="5.6625188690791889E-2"/>
          <c:w val="0.90047598611784896"/>
          <c:h val="1.528882723856409E-2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Porcentaje de Extranjeros en Oviedo por Sexo.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Principales Nacionalidades. 2024. </a:t>
            </a:r>
          </a:p>
        </c:rich>
      </c:tx>
      <c:layout>
        <c:manualLayout>
          <c:xMode val="edge"/>
          <c:yMode val="edge"/>
          <c:x val="0.11350604881286391"/>
          <c:y val="3.226229978655857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3419573090052939"/>
          <c:y val="0.15311256039327822"/>
          <c:w val="0.70785546203276317"/>
          <c:h val="0.70130764065940776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[1]Nacionalidades!$A$117:$A$131</c:f>
              <c:strCache>
                <c:ptCount val="15"/>
                <c:pt idx="0">
                  <c:v>Portugal</c:v>
                </c:pt>
                <c:pt idx="1">
                  <c:v>Argentina</c:v>
                </c:pt>
                <c:pt idx="2">
                  <c:v>China</c:v>
                </c:pt>
                <c:pt idx="3">
                  <c:v>Ecuador</c:v>
                </c:pt>
                <c:pt idx="4">
                  <c:v>Senegal</c:v>
                </c:pt>
                <c:pt idx="5">
                  <c:v>Perú</c:v>
                </c:pt>
                <c:pt idx="6">
                  <c:v>Cuba</c:v>
                </c:pt>
                <c:pt idx="7">
                  <c:v>Italia</c:v>
                </c:pt>
                <c:pt idx="8">
                  <c:v>Brasil</c:v>
                </c:pt>
                <c:pt idx="9">
                  <c:v>Ucrania</c:v>
                </c:pt>
                <c:pt idx="10">
                  <c:v>Marruecos</c:v>
                </c:pt>
                <c:pt idx="11">
                  <c:v>Paraguay</c:v>
                </c:pt>
                <c:pt idx="12">
                  <c:v>Venezuela</c:v>
                </c:pt>
                <c:pt idx="13">
                  <c:v>Rumanía</c:v>
                </c:pt>
                <c:pt idx="14">
                  <c:v>Colombia</c:v>
                </c:pt>
              </c:strCache>
            </c:strRef>
          </c:cat>
          <c:val>
            <c:numRef>
              <c:f>[1]Nacionalidades!$C$117:$C$131</c:f>
              <c:numCache>
                <c:formatCode>0.00%</c:formatCode>
                <c:ptCount val="15"/>
                <c:pt idx="0">
                  <c:v>2.321998459337515E-2</c:v>
                </c:pt>
                <c:pt idx="1">
                  <c:v>2.1789369428854406E-2</c:v>
                </c:pt>
                <c:pt idx="2">
                  <c:v>2.3109937273027403E-2</c:v>
                </c:pt>
                <c:pt idx="3">
                  <c:v>2.8282161329371631E-2</c:v>
                </c:pt>
                <c:pt idx="4">
                  <c:v>5.3813139650049524E-2</c:v>
                </c:pt>
                <c:pt idx="5">
                  <c:v>2.9492681853196874E-2</c:v>
                </c:pt>
                <c:pt idx="6">
                  <c:v>3.4995047870584349E-2</c:v>
                </c:pt>
                <c:pt idx="7">
                  <c:v>4.0497413887971831E-2</c:v>
                </c:pt>
                <c:pt idx="8">
                  <c:v>2.4760647078243644E-2</c:v>
                </c:pt>
                <c:pt idx="9">
                  <c:v>3.6205568394409596E-2</c:v>
                </c:pt>
                <c:pt idx="10">
                  <c:v>6.5918344888301963E-2</c:v>
                </c:pt>
                <c:pt idx="11">
                  <c:v>4.632992186640255E-2</c:v>
                </c:pt>
                <c:pt idx="12">
                  <c:v>8.2975679542203154E-2</c:v>
                </c:pt>
                <c:pt idx="13">
                  <c:v>0.11191812479366127</c:v>
                </c:pt>
                <c:pt idx="14">
                  <c:v>0.14746340926598436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C-4F9E-AA5B-53B6A339A39A}"/>
            </c:ext>
          </c:extLst>
        </c:ser>
        <c:ser>
          <c:idx val="1"/>
          <c:order val="1"/>
          <c:tx>
            <c:v>Mujer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[1]Nacionalidades!$A$117:$A$131</c:f>
              <c:strCache>
                <c:ptCount val="15"/>
                <c:pt idx="0">
                  <c:v>Portugal</c:v>
                </c:pt>
                <c:pt idx="1">
                  <c:v>Argentina</c:v>
                </c:pt>
                <c:pt idx="2">
                  <c:v>China</c:v>
                </c:pt>
                <c:pt idx="3">
                  <c:v>Ecuador</c:v>
                </c:pt>
                <c:pt idx="4">
                  <c:v>Senegal</c:v>
                </c:pt>
                <c:pt idx="5">
                  <c:v>Perú</c:v>
                </c:pt>
                <c:pt idx="6">
                  <c:v>Cuba</c:v>
                </c:pt>
                <c:pt idx="7">
                  <c:v>Italia</c:v>
                </c:pt>
                <c:pt idx="8">
                  <c:v>Brasil</c:v>
                </c:pt>
                <c:pt idx="9">
                  <c:v>Ucrania</c:v>
                </c:pt>
                <c:pt idx="10">
                  <c:v>Marruecos</c:v>
                </c:pt>
                <c:pt idx="11">
                  <c:v>Paraguay</c:v>
                </c:pt>
                <c:pt idx="12">
                  <c:v>Venezuela</c:v>
                </c:pt>
                <c:pt idx="13">
                  <c:v>Rumanía</c:v>
                </c:pt>
                <c:pt idx="14">
                  <c:v>Colombia</c:v>
                </c:pt>
              </c:strCache>
            </c:strRef>
          </c:cat>
          <c:val>
            <c:numRef>
              <c:f>[1]Nacionalidades!$E$117:$E$131</c:f>
              <c:numCache>
                <c:formatCode>0.00%</c:formatCode>
                <c:ptCount val="15"/>
                <c:pt idx="0">
                  <c:v>1.6777901371894697E-2</c:v>
                </c:pt>
                <c:pt idx="1">
                  <c:v>1.9836855765665556E-2</c:v>
                </c:pt>
                <c:pt idx="2">
                  <c:v>2.0300333704115683E-2</c:v>
                </c:pt>
                <c:pt idx="3">
                  <c:v>2.3081201334816462E-2</c:v>
                </c:pt>
                <c:pt idx="4">
                  <c:v>9.5476455320726728E-3</c:v>
                </c:pt>
                <c:pt idx="5">
                  <c:v>3.0774935113088618E-2</c:v>
                </c:pt>
                <c:pt idx="6">
                  <c:v>3.4482758620689655E-2</c:v>
                </c:pt>
                <c:pt idx="7">
                  <c:v>3.1053021876158694E-2</c:v>
                </c:pt>
                <c:pt idx="8">
                  <c:v>4.6903967371153134E-2</c:v>
                </c:pt>
                <c:pt idx="9">
                  <c:v>5.2002224694104558E-2</c:v>
                </c:pt>
                <c:pt idx="10">
                  <c:v>3.9766407119021137E-2</c:v>
                </c:pt>
                <c:pt idx="11">
                  <c:v>7.2766036336670378E-2</c:v>
                </c:pt>
                <c:pt idx="12">
                  <c:v>9.6496106785317018E-2</c:v>
                </c:pt>
                <c:pt idx="13">
                  <c:v>0.1210604375231739</c:v>
                </c:pt>
                <c:pt idx="14">
                  <c:v>0.16129032258064516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CC-4F9E-AA5B-53B6A339A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382232"/>
        <c:axId val="1"/>
      </c:barChart>
      <c:catAx>
        <c:axId val="476382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382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007677919570397"/>
          <c:y val="0.93310691801338042"/>
          <c:w val="0.23245904606751741"/>
          <c:h val="6.6893081986619557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43766404199475"/>
          <c:y val="0.1120370043636616"/>
          <c:w val="0.76767322834645679"/>
          <c:h val="0.72277377580234015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spPr>
            <a:gradFill flip="none" rotWithShape="1">
              <a:gsLst>
                <a:gs pos="81000">
                  <a:srgbClr val="4BACC6">
                    <a:lumMod val="50000"/>
                    <a:alpha val="88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  <a:tileRect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[2]Pirámide_extr!$A$2:$A$22</c:f>
              <c:strCache>
                <c:ptCount val="21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</c:strCache>
            </c:strRef>
          </c:cat>
          <c:val>
            <c:numRef>
              <c:f>'[1]Edad-ext'!$B$1:$B$23</c:f>
              <c:numCache>
                <c:formatCode>#,##0</c:formatCode>
                <c:ptCount val="23"/>
                <c:pt idx="0">
                  <c:v>-275</c:v>
                </c:pt>
                <c:pt idx="1">
                  <c:v>-484</c:v>
                </c:pt>
                <c:pt idx="2">
                  <c:v>-485</c:v>
                </c:pt>
                <c:pt idx="3">
                  <c:v>-508</c:v>
                </c:pt>
                <c:pt idx="4">
                  <c:v>-797</c:v>
                </c:pt>
                <c:pt idx="5">
                  <c:v>-1015</c:v>
                </c:pt>
                <c:pt idx="6">
                  <c:v>-1096</c:v>
                </c:pt>
                <c:pt idx="7">
                  <c:v>-1040</c:v>
                </c:pt>
                <c:pt idx="8">
                  <c:v>-971</c:v>
                </c:pt>
                <c:pt idx="9">
                  <c:v>-788</c:v>
                </c:pt>
                <c:pt idx="10">
                  <c:v>-591</c:v>
                </c:pt>
                <c:pt idx="11">
                  <c:v>-370</c:v>
                </c:pt>
                <c:pt idx="12">
                  <c:v>-268</c:v>
                </c:pt>
                <c:pt idx="13">
                  <c:v>-192</c:v>
                </c:pt>
                <c:pt idx="14">
                  <c:v>-107</c:v>
                </c:pt>
                <c:pt idx="15">
                  <c:v>-60</c:v>
                </c:pt>
                <c:pt idx="16">
                  <c:v>-25</c:v>
                </c:pt>
                <c:pt idx="17">
                  <c:v>-13</c:v>
                </c:pt>
                <c:pt idx="18">
                  <c:v>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8-45D2-A26B-A2E0CCB3CF4E}"/>
            </c:ext>
          </c:extLst>
        </c:ser>
        <c:ser>
          <c:idx val="1"/>
          <c:order val="1"/>
          <c:tx>
            <c:v>Mujer</c:v>
          </c:tx>
          <c:spPr>
            <a:gradFill>
              <a:gsLst>
                <a:gs pos="100000">
                  <a:srgbClr val="8064A2">
                    <a:lumMod val="60000"/>
                    <a:lumOff val="40000"/>
                    <a:alpha val="91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[2]Pirámide_extr!$A$2:$A$22</c:f>
              <c:strCache>
                <c:ptCount val="21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</c:strCache>
            </c:strRef>
          </c:cat>
          <c:val>
            <c:numRef>
              <c:f>'[1]Edad-ext'!$C$1:$C$23</c:f>
              <c:numCache>
                <c:formatCode>General</c:formatCode>
                <c:ptCount val="23"/>
                <c:pt idx="0">
                  <c:v>307</c:v>
                </c:pt>
                <c:pt idx="1">
                  <c:v>449</c:v>
                </c:pt>
                <c:pt idx="2">
                  <c:v>447</c:v>
                </c:pt>
                <c:pt idx="3">
                  <c:v>455</c:v>
                </c:pt>
                <c:pt idx="4">
                  <c:v>837</c:v>
                </c:pt>
                <c:pt idx="5">
                  <c:v>1219</c:v>
                </c:pt>
                <c:pt idx="6">
                  <c:v>1248</c:v>
                </c:pt>
                <c:pt idx="7">
                  <c:v>1299</c:v>
                </c:pt>
                <c:pt idx="8">
                  <c:v>1171</c:v>
                </c:pt>
                <c:pt idx="9">
                  <c:v>969</c:v>
                </c:pt>
                <c:pt idx="10">
                  <c:v>726</c:v>
                </c:pt>
                <c:pt idx="11">
                  <c:v>556</c:v>
                </c:pt>
                <c:pt idx="12">
                  <c:v>417</c:v>
                </c:pt>
                <c:pt idx="13">
                  <c:v>313</c:v>
                </c:pt>
                <c:pt idx="14">
                  <c:v>176</c:v>
                </c:pt>
                <c:pt idx="15">
                  <c:v>114</c:v>
                </c:pt>
                <c:pt idx="16">
                  <c:v>53</c:v>
                </c:pt>
                <c:pt idx="17">
                  <c:v>20</c:v>
                </c:pt>
                <c:pt idx="18">
                  <c:v>7</c:v>
                </c:pt>
                <c:pt idx="19">
                  <c:v>4</c:v>
                </c:pt>
                <c:pt idx="20">
                  <c:v>1</c:v>
                </c:pt>
                <c:pt idx="21" formatCode="#,##0">
                  <c:v>0</c:v>
                </c:pt>
                <c:pt idx="2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8-45D2-A26B-A2E0CCB3C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6375016"/>
        <c:axId val="1"/>
      </c:barChart>
      <c:catAx>
        <c:axId val="476375016"/>
        <c:scaling>
          <c:orientation val="minMax"/>
        </c:scaling>
        <c:delete val="0"/>
        <c:axPos val="l"/>
        <c:numFmt formatCode="#,##0.00;#,##0.00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"/>
          <c:min val="-1200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375016"/>
        <c:crosses val="autoZero"/>
        <c:crossBetween val="between"/>
        <c:majorUnit val="200"/>
      </c:valAx>
    </c:plotArea>
    <c:legend>
      <c:legendPos val="r"/>
      <c:layout>
        <c:manualLayout>
          <c:xMode val="edge"/>
          <c:yMode val="edge"/>
          <c:x val="0.4194446631671041"/>
          <c:y val="2.2375215146299483E-2"/>
          <c:w val="0.26666666666666666"/>
          <c:h val="8.0895279656308022E-2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7872285195124"/>
          <c:y val="0.18055555555555555"/>
          <c:w val="0.81502230971128597"/>
          <c:h val="0.65055154564012851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spPr>
            <a:gradFill>
              <a:gsLst>
                <a:gs pos="85000">
                  <a:srgbClr val="4BACC6">
                    <a:lumMod val="50000"/>
                    <a:alpha val="79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'[1]Edad-esp'!$A$2:$A$24</c:f>
              <c:strCache>
                <c:ptCount val="23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  <c:pt idx="21">
                  <c:v>105 - 109 años</c:v>
                </c:pt>
                <c:pt idx="22">
                  <c:v>110 - 114 años</c:v>
                </c:pt>
              </c:strCache>
            </c:strRef>
          </c:cat>
          <c:val>
            <c:numRef>
              <c:f>'[1]Edad-esp'!$B$2:$B$24</c:f>
              <c:numCache>
                <c:formatCode>General</c:formatCode>
                <c:ptCount val="23"/>
                <c:pt idx="0">
                  <c:v>-2895</c:v>
                </c:pt>
                <c:pt idx="1">
                  <c:v>-3767</c:v>
                </c:pt>
                <c:pt idx="2">
                  <c:v>-4638</c:v>
                </c:pt>
                <c:pt idx="3">
                  <c:v>-4658</c:v>
                </c:pt>
                <c:pt idx="4">
                  <c:v>-4221</c:v>
                </c:pt>
                <c:pt idx="5">
                  <c:v>-3914</c:v>
                </c:pt>
                <c:pt idx="6">
                  <c:v>-4067</c:v>
                </c:pt>
                <c:pt idx="7">
                  <c:v>-4978</c:v>
                </c:pt>
                <c:pt idx="8">
                  <c:v>-6701</c:v>
                </c:pt>
                <c:pt idx="9">
                  <c:v>-8571</c:v>
                </c:pt>
                <c:pt idx="10">
                  <c:v>-7972</c:v>
                </c:pt>
                <c:pt idx="11">
                  <c:v>-7445</c:v>
                </c:pt>
                <c:pt idx="12">
                  <c:v>-7303</c:v>
                </c:pt>
                <c:pt idx="13">
                  <c:v>-6799</c:v>
                </c:pt>
                <c:pt idx="14">
                  <c:v>-5535</c:v>
                </c:pt>
                <c:pt idx="15">
                  <c:v>-4461</c:v>
                </c:pt>
                <c:pt idx="16">
                  <c:v>-2622</c:v>
                </c:pt>
                <c:pt idx="17">
                  <c:v>-1683</c:v>
                </c:pt>
                <c:pt idx="18">
                  <c:v>-861</c:v>
                </c:pt>
                <c:pt idx="19">
                  <c:v>-194</c:v>
                </c:pt>
                <c:pt idx="20">
                  <c:v>-29</c:v>
                </c:pt>
                <c:pt idx="21">
                  <c:v>-2</c:v>
                </c:pt>
                <c:pt idx="22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5-4668-912A-F5636B36E8E5}"/>
            </c:ext>
          </c:extLst>
        </c:ser>
        <c:ser>
          <c:idx val="1"/>
          <c:order val="1"/>
          <c:tx>
            <c:v>Mujer</c:v>
          </c:tx>
          <c:spPr>
            <a:gradFill>
              <a:gsLst>
                <a:gs pos="100000">
                  <a:srgbClr val="8064A2">
                    <a:lumMod val="60000"/>
                    <a:lumOff val="40000"/>
                    <a:alpha val="77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'[1]Edad-esp'!$A$2:$A$24</c:f>
              <c:strCache>
                <c:ptCount val="23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  <c:pt idx="21">
                  <c:v>105 - 109 años</c:v>
                </c:pt>
                <c:pt idx="22">
                  <c:v>110 - 114 años</c:v>
                </c:pt>
              </c:strCache>
            </c:strRef>
          </c:cat>
          <c:val>
            <c:numRef>
              <c:f>'[1]Edad-esp'!$C$2:$C$24</c:f>
              <c:numCache>
                <c:formatCode>General</c:formatCode>
                <c:ptCount val="23"/>
                <c:pt idx="0">
                  <c:v>2720</c:v>
                </c:pt>
                <c:pt idx="1">
                  <c:v>3505</c:v>
                </c:pt>
                <c:pt idx="2">
                  <c:v>4429</c:v>
                </c:pt>
                <c:pt idx="3">
                  <c:v>4442</c:v>
                </c:pt>
                <c:pt idx="4">
                  <c:v>4050</c:v>
                </c:pt>
                <c:pt idx="5">
                  <c:v>3863</c:v>
                </c:pt>
                <c:pt idx="6">
                  <c:v>4188</c:v>
                </c:pt>
                <c:pt idx="7">
                  <c:v>5316</c:v>
                </c:pt>
                <c:pt idx="8">
                  <c:v>7300</c:v>
                </c:pt>
                <c:pt idx="9">
                  <c:v>9079</c:v>
                </c:pt>
                <c:pt idx="10">
                  <c:v>8740</c:v>
                </c:pt>
                <c:pt idx="11">
                  <c:v>8676</c:v>
                </c:pt>
                <c:pt idx="12">
                  <c:v>8743</c:v>
                </c:pt>
                <c:pt idx="13">
                  <c:v>8625</c:v>
                </c:pt>
                <c:pt idx="14">
                  <c:v>7300</c:v>
                </c:pt>
                <c:pt idx="15">
                  <c:v>6375</c:v>
                </c:pt>
                <c:pt idx="16">
                  <c:v>4055</c:v>
                </c:pt>
                <c:pt idx="17">
                  <c:v>3501</c:v>
                </c:pt>
                <c:pt idx="18">
                  <c:v>2288</c:v>
                </c:pt>
                <c:pt idx="19">
                  <c:v>714</c:v>
                </c:pt>
                <c:pt idx="20">
                  <c:v>116</c:v>
                </c:pt>
                <c:pt idx="21">
                  <c:v>9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C5-4668-912A-F5636B36E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7278656"/>
        <c:axId val="1"/>
      </c:barChart>
      <c:catAx>
        <c:axId val="477278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;0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278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402280896953101"/>
          <c:y val="3.0874785591766724E-2"/>
          <c:w val="0.29076172543649437"/>
          <c:h val="0.11835361488904796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Porcentaje de Extranjeros por Barrios. Oviedo 2024. </a:t>
            </a:r>
          </a:p>
        </c:rich>
      </c:tx>
      <c:layout>
        <c:manualLayout>
          <c:xMode val="edge"/>
          <c:yMode val="edge"/>
          <c:x val="0.24528945577709219"/>
          <c:y val="1.6656223960520111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11500984891508445"/>
          <c:y val="2.7091224203544418E-2"/>
          <c:w val="0.86159926062916958"/>
          <c:h val="0.950655840099937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dPt>
            <c:idx val="4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8EC8-4CAA-A739-9DEABD8900E3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C8-4CAA-A739-9DEABD8900E3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EC8-4CAA-A739-9DEABD8900E3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EC8-4CAA-A739-9DEABD8900E3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EC8-4CAA-A739-9DEABD8900E3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EC8-4CAA-A739-9DEABD8900E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[1]Barrios!$A$2:$A$64</c:f>
              <c:strCache>
                <c:ptCount val="63"/>
                <c:pt idx="0">
                  <c:v>SOGRANDIO</c:v>
                </c:pt>
                <c:pt idx="1">
                  <c:v>SANTA MARINA DE PIEDRAMUELLE</c:v>
                </c:pt>
                <c:pt idx="2">
                  <c:v>COLLOTO URBANO</c:v>
                </c:pt>
                <c:pt idx="3">
                  <c:v>PANDO-OVIEDO</c:v>
                </c:pt>
                <c:pt idx="4">
                  <c:v>BRAÑES</c:v>
                </c:pt>
                <c:pt idx="5">
                  <c:v>SAN CLAUDIO RURAL</c:v>
                </c:pt>
                <c:pt idx="6">
                  <c:v>SAN LÁZARO</c:v>
                </c:pt>
                <c:pt idx="7">
                  <c:v>SANTIANES</c:v>
                </c:pt>
                <c:pt idx="8">
                  <c:v>LAS CAMPAS</c:v>
                </c:pt>
                <c:pt idx="9">
                  <c:v>CENTRO-ESTE</c:v>
                </c:pt>
                <c:pt idx="10">
                  <c:v>LA MANJOYA</c:v>
                </c:pt>
                <c:pt idx="11">
                  <c:v>LORIANA</c:v>
                </c:pt>
                <c:pt idx="12">
                  <c:v>OLIVARES</c:v>
                </c:pt>
                <c:pt idx="13">
                  <c:v>PINTORIA</c:v>
                </c:pt>
                <c:pt idx="14">
                  <c:v>OTERO</c:v>
                </c:pt>
                <c:pt idx="15">
                  <c:v>NAVES</c:v>
                </c:pt>
                <c:pt idx="16">
                  <c:v>NARANCO MONUMENTOS</c:v>
                </c:pt>
                <c:pt idx="17">
                  <c:v>CERDEÑO URBANO</c:v>
                </c:pt>
                <c:pt idx="18">
                  <c:v>UDRIÓN</c:v>
                </c:pt>
                <c:pt idx="19">
                  <c:v>EL CRISTO</c:v>
                </c:pt>
                <c:pt idx="20">
                  <c:v>LIMANES</c:v>
                </c:pt>
                <c:pt idx="21">
                  <c:v>CENTRO-SUR</c:v>
                </c:pt>
                <c:pt idx="22">
                  <c:v>SAN ESTEBAN</c:v>
                </c:pt>
                <c:pt idx="23">
                  <c:v>LA MONXINA-LA FUERZA</c:v>
                </c:pt>
                <c:pt idx="24">
                  <c:v>NARANCO-ESTE</c:v>
                </c:pt>
                <c:pt idx="25">
                  <c:v>CIUDAD NARANCO</c:v>
                </c:pt>
                <c:pt idx="26">
                  <c:v>LA ERIA</c:v>
                </c:pt>
                <c:pt idx="27">
                  <c:v>LA FLORIDA</c:v>
                </c:pt>
                <c:pt idx="28">
                  <c:v>PEREDA</c:v>
                </c:pt>
                <c:pt idx="29">
                  <c:v>CERDEÑO RURAL</c:v>
                </c:pt>
                <c:pt idx="30">
                  <c:v>OLLONIEGO</c:v>
                </c:pt>
                <c:pt idx="31">
                  <c:v>PUERTO</c:v>
                </c:pt>
                <c:pt idx="32">
                  <c:v>PANDO</c:v>
                </c:pt>
                <c:pt idx="33">
                  <c:v>TEATINOS</c:v>
                </c:pt>
                <c:pt idx="34">
                  <c:v>BUENAVISTA</c:v>
                </c:pt>
                <c:pt idx="35">
                  <c:v>CENTRO-NORTE</c:v>
                </c:pt>
                <c:pt idx="36">
                  <c:v>VENTANIELLES</c:v>
                </c:pt>
                <c:pt idx="37">
                  <c:v>PUMARÍN</c:v>
                </c:pt>
                <c:pt idx="38">
                  <c:v>MANZANEDA</c:v>
                </c:pt>
                <c:pt idx="39">
                  <c:v>TUDELA DE AGÜERIA</c:v>
                </c:pt>
                <c:pt idx="40">
                  <c:v>LAS CALDAS</c:v>
                </c:pt>
                <c:pt idx="41">
                  <c:v>LATORES</c:v>
                </c:pt>
                <c:pt idx="42">
                  <c:v>MONTE CERRADO</c:v>
                </c:pt>
                <c:pt idx="43">
                  <c:v>UDRIÓN</c:v>
                </c:pt>
                <c:pt idx="44">
                  <c:v>TRUBIA</c:v>
                </c:pt>
                <c:pt idx="45">
                  <c:v>SAN CLAUDIO-URBANO</c:v>
                </c:pt>
                <c:pt idx="46">
                  <c:v>ANTIGUO</c:v>
                </c:pt>
                <c:pt idx="47">
                  <c:v>TOTAL</c:v>
                </c:pt>
                <c:pt idx="48">
                  <c:v>PARQUE INVIERNO</c:v>
                </c:pt>
                <c:pt idx="49">
                  <c:v>PONTÓN DE VAQUEROS</c:v>
                </c:pt>
                <c:pt idx="50">
                  <c:v>COLLOTO RURAL</c:v>
                </c:pt>
                <c:pt idx="51">
                  <c:v>BENDONES</c:v>
                </c:pt>
                <c:pt idx="52">
                  <c:v>TENDERINA-FOZANELDI</c:v>
                </c:pt>
                <c:pt idx="53">
                  <c:v>GODOS</c:v>
                </c:pt>
                <c:pt idx="54">
                  <c:v>SAN PEDRU DE NORA</c:v>
                </c:pt>
                <c:pt idx="55">
                  <c:v>LA ARGAÑOSA</c:v>
                </c:pt>
                <c:pt idx="56">
                  <c:v>CACES</c:v>
                </c:pt>
                <c:pt idx="57">
                  <c:v>CENTRO-OESTE</c:v>
                </c:pt>
                <c:pt idx="58">
                  <c:v>VEGUÍN</c:v>
                </c:pt>
                <c:pt idx="59">
                  <c:v>NARANCO-OESTE RURAL</c:v>
                </c:pt>
                <c:pt idx="60">
                  <c:v>LA CORREDORIA</c:v>
                </c:pt>
                <c:pt idx="61">
                  <c:v>SAMIGUEL</c:v>
                </c:pt>
                <c:pt idx="62">
                  <c:v>VILLAPEREZ</c:v>
                </c:pt>
              </c:strCache>
            </c:strRef>
          </c:cat>
          <c:val>
            <c:numRef>
              <c:f>[1]Barrios!$B$2:$B$64</c:f>
              <c:numCache>
                <c:formatCode>0.00%</c:formatCode>
                <c:ptCount val="63"/>
                <c:pt idx="0">
                  <c:v>0</c:v>
                </c:pt>
                <c:pt idx="1">
                  <c:v>1.1111111111111112E-2</c:v>
                </c:pt>
                <c:pt idx="2">
                  <c:v>1.488095238095238E-2</c:v>
                </c:pt>
                <c:pt idx="3">
                  <c:v>1.5267175572519083E-2</c:v>
                </c:pt>
                <c:pt idx="4">
                  <c:v>1.8461538461538463E-2</c:v>
                </c:pt>
                <c:pt idx="5">
                  <c:v>2.4169184290030211E-2</c:v>
                </c:pt>
                <c:pt idx="6">
                  <c:v>2.8132992327365727E-2</c:v>
                </c:pt>
                <c:pt idx="7">
                  <c:v>3.1779661016949151E-2</c:v>
                </c:pt>
                <c:pt idx="8">
                  <c:v>3.2608695652173912E-2</c:v>
                </c:pt>
                <c:pt idx="9">
                  <c:v>3.4749034749034749E-2</c:v>
                </c:pt>
                <c:pt idx="10">
                  <c:v>3.4975554719819481E-2</c:v>
                </c:pt>
                <c:pt idx="11">
                  <c:v>3.5796766743648963E-2</c:v>
                </c:pt>
                <c:pt idx="12">
                  <c:v>3.7383177570093455E-2</c:v>
                </c:pt>
                <c:pt idx="13">
                  <c:v>3.8043478260869568E-2</c:v>
                </c:pt>
                <c:pt idx="14">
                  <c:v>3.8209606986899562E-2</c:v>
                </c:pt>
                <c:pt idx="15">
                  <c:v>3.9024390243902439E-2</c:v>
                </c:pt>
                <c:pt idx="16">
                  <c:v>4.3670758703964578E-2</c:v>
                </c:pt>
                <c:pt idx="17">
                  <c:v>4.7619047619047616E-2</c:v>
                </c:pt>
                <c:pt idx="18">
                  <c:v>4.9689440993788817E-2</c:v>
                </c:pt>
                <c:pt idx="19">
                  <c:v>4.9853372434017593E-2</c:v>
                </c:pt>
                <c:pt idx="20">
                  <c:v>4.9924357034795766E-2</c:v>
                </c:pt>
                <c:pt idx="21">
                  <c:v>5.0316637881404717E-2</c:v>
                </c:pt>
                <c:pt idx="22">
                  <c:v>5.0543478260869565E-2</c:v>
                </c:pt>
                <c:pt idx="23">
                  <c:v>5.1930758988015982E-2</c:v>
                </c:pt>
                <c:pt idx="24">
                  <c:v>5.3191489361702128E-2</c:v>
                </c:pt>
                <c:pt idx="25">
                  <c:v>5.4054054054054057E-2</c:v>
                </c:pt>
                <c:pt idx="26">
                  <c:v>5.4263565891472867E-2</c:v>
                </c:pt>
                <c:pt idx="27">
                  <c:v>5.4526204340921119E-2</c:v>
                </c:pt>
                <c:pt idx="28">
                  <c:v>5.5870046763475262E-2</c:v>
                </c:pt>
                <c:pt idx="29">
                  <c:v>5.679427850231384E-2</c:v>
                </c:pt>
                <c:pt idx="30">
                  <c:v>5.7180414065067367E-2</c:v>
                </c:pt>
                <c:pt idx="31">
                  <c:v>6.0101867572156194E-2</c:v>
                </c:pt>
                <c:pt idx="32">
                  <c:v>6.1224489795918366E-2</c:v>
                </c:pt>
                <c:pt idx="33">
                  <c:v>6.2827225130890049E-2</c:v>
                </c:pt>
                <c:pt idx="34">
                  <c:v>6.5217391304347824E-2</c:v>
                </c:pt>
                <c:pt idx="35">
                  <c:v>6.9894249834765373E-2</c:v>
                </c:pt>
                <c:pt idx="36">
                  <c:v>7.2180451127819553E-2</c:v>
                </c:pt>
                <c:pt idx="37">
                  <c:v>7.4866310160427801E-2</c:v>
                </c:pt>
                <c:pt idx="38">
                  <c:v>7.5471698113207544E-2</c:v>
                </c:pt>
                <c:pt idx="39">
                  <c:v>7.615018508725542E-2</c:v>
                </c:pt>
                <c:pt idx="40">
                  <c:v>7.6216216216216215E-2</c:v>
                </c:pt>
                <c:pt idx="41">
                  <c:v>7.9152731326644368E-2</c:v>
                </c:pt>
                <c:pt idx="42">
                  <c:v>8.0357142857142863E-2</c:v>
                </c:pt>
                <c:pt idx="43">
                  <c:v>8.5409252669039148E-2</c:v>
                </c:pt>
                <c:pt idx="44">
                  <c:v>8.8560885608856083E-2</c:v>
                </c:pt>
                <c:pt idx="45">
                  <c:v>8.8785046728971959E-2</c:v>
                </c:pt>
                <c:pt idx="46">
                  <c:v>8.9801690756864463E-2</c:v>
                </c:pt>
                <c:pt idx="47">
                  <c:v>8.9801690756864463E-2</c:v>
                </c:pt>
                <c:pt idx="48">
                  <c:v>0.1</c:v>
                </c:pt>
                <c:pt idx="49">
                  <c:v>0.1</c:v>
                </c:pt>
                <c:pt idx="50">
                  <c:v>0.10243867347672829</c:v>
                </c:pt>
                <c:pt idx="51">
                  <c:v>0.10541310541310542</c:v>
                </c:pt>
                <c:pt idx="52">
                  <c:v>0.10737033666969972</c:v>
                </c:pt>
                <c:pt idx="53">
                  <c:v>0.11342042755344418</c:v>
                </c:pt>
                <c:pt idx="54">
                  <c:v>0.11480865224625623</c:v>
                </c:pt>
                <c:pt idx="55">
                  <c:v>0.11490125673249552</c:v>
                </c:pt>
                <c:pt idx="56">
                  <c:v>0.1179444967074318</c:v>
                </c:pt>
                <c:pt idx="57">
                  <c:v>0.11982491336859384</c:v>
                </c:pt>
                <c:pt idx="58">
                  <c:v>0.12748034444028453</c:v>
                </c:pt>
                <c:pt idx="59">
                  <c:v>0.12946979038224415</c:v>
                </c:pt>
                <c:pt idx="60">
                  <c:v>0.13558429839073544</c:v>
                </c:pt>
                <c:pt idx="61">
                  <c:v>0.13603147835862844</c:v>
                </c:pt>
                <c:pt idx="62">
                  <c:v>0.14092219020172911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C8-4CAA-A739-9DEABD890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278000"/>
        <c:axId val="1"/>
      </c:barChart>
      <c:catAx>
        <c:axId val="477278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7278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25009217760372"/>
          <c:y val="2.1864365834867658E-2"/>
          <c:w val="0.82187583605533454"/>
          <c:h val="0.93951329139631312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[1]Barrio_sexo!$A$2:$A$63</c:f>
              <c:strCache>
                <c:ptCount val="62"/>
                <c:pt idx="0">
                  <c:v>SANTIANES</c:v>
                </c:pt>
                <c:pt idx="1">
                  <c:v>SAN PEDRU DE NORA</c:v>
                </c:pt>
                <c:pt idx="2">
                  <c:v>PANDO</c:v>
                </c:pt>
                <c:pt idx="3">
                  <c:v>NAVES</c:v>
                </c:pt>
                <c:pt idx="4">
                  <c:v>PINTORIA</c:v>
                </c:pt>
                <c:pt idx="5">
                  <c:v>COLLOTO RURAL</c:v>
                </c:pt>
                <c:pt idx="6">
                  <c:v>NARANCO MONUMENTOS</c:v>
                </c:pt>
                <c:pt idx="7">
                  <c:v>BENDONES</c:v>
                </c:pt>
                <c:pt idx="8">
                  <c:v>BRAÑES</c:v>
                </c:pt>
                <c:pt idx="9">
                  <c:v>PEREDA</c:v>
                </c:pt>
                <c:pt idx="10">
                  <c:v>CERDEÑO RURAL</c:v>
                </c:pt>
                <c:pt idx="11">
                  <c:v>NARANCO-OESTE RURAL</c:v>
                </c:pt>
                <c:pt idx="12">
                  <c:v>SAMIGUEL</c:v>
                </c:pt>
                <c:pt idx="13">
                  <c:v>CACES</c:v>
                </c:pt>
                <c:pt idx="14">
                  <c:v>LAS CALDAS</c:v>
                </c:pt>
                <c:pt idx="15">
                  <c:v>PUERTO</c:v>
                </c:pt>
                <c:pt idx="16">
                  <c:v>SANTA MARINA DE PIEDRAMUELLE</c:v>
                </c:pt>
                <c:pt idx="17">
                  <c:v>UDRIÓN</c:v>
                </c:pt>
                <c:pt idx="18">
                  <c:v>LORIANA</c:v>
                </c:pt>
                <c:pt idx="19">
                  <c:v>VILLAPEREZ</c:v>
                </c:pt>
                <c:pt idx="20">
                  <c:v>MANZANEDA</c:v>
                </c:pt>
                <c:pt idx="21">
                  <c:v>SAN ESTEBAN</c:v>
                </c:pt>
                <c:pt idx="22">
                  <c:v>SOGRANDIO</c:v>
                </c:pt>
                <c:pt idx="23">
                  <c:v>LIMANES</c:v>
                </c:pt>
                <c:pt idx="24">
                  <c:v>LATORES</c:v>
                </c:pt>
                <c:pt idx="25">
                  <c:v>OLLONIEGO</c:v>
                </c:pt>
                <c:pt idx="26">
                  <c:v>TUDELA DE AGÜERIA</c:v>
                </c:pt>
                <c:pt idx="27">
                  <c:v>VEGUÍN</c:v>
                </c:pt>
                <c:pt idx="28">
                  <c:v>CERDEÑO URBANO</c:v>
                </c:pt>
                <c:pt idx="29">
                  <c:v>GODOS</c:v>
                </c:pt>
                <c:pt idx="30">
                  <c:v>SAN CLAUDIO RURAL</c:v>
                </c:pt>
                <c:pt idx="31">
                  <c:v>LA MANJOYA</c:v>
                </c:pt>
                <c:pt idx="32">
                  <c:v>SAN CLAUDIO-URBANO</c:v>
                </c:pt>
                <c:pt idx="33">
                  <c:v>LA ERIA</c:v>
                </c:pt>
                <c:pt idx="34">
                  <c:v>NARANCO-ESTE</c:v>
                </c:pt>
                <c:pt idx="35">
                  <c:v>LA MONXINA-LA FUERZA</c:v>
                </c:pt>
                <c:pt idx="36">
                  <c:v>TRUBIA</c:v>
                </c:pt>
                <c:pt idx="37">
                  <c:v>COLLOTO URBANO</c:v>
                </c:pt>
                <c:pt idx="38">
                  <c:v>PANDO-OVIEDO</c:v>
                </c:pt>
                <c:pt idx="39">
                  <c:v>OLIVARES</c:v>
                </c:pt>
                <c:pt idx="40">
                  <c:v>PONTÓN DE VAQUEROS</c:v>
                </c:pt>
                <c:pt idx="41">
                  <c:v>LAS CAMPAS</c:v>
                </c:pt>
                <c:pt idx="42">
                  <c:v>MONTE CERRADO</c:v>
                </c:pt>
                <c:pt idx="43">
                  <c:v>PARQUE INVIERNO</c:v>
                </c:pt>
                <c:pt idx="44">
                  <c:v>SAN LÁZARO</c:v>
                </c:pt>
                <c:pt idx="45">
                  <c:v>LA FLORIDA</c:v>
                </c:pt>
                <c:pt idx="46">
                  <c:v>ANTIGUO</c:v>
                </c:pt>
                <c:pt idx="47">
                  <c:v>CENTRO-SUR</c:v>
                </c:pt>
                <c:pt idx="48">
                  <c:v>CENTRO-ESTE</c:v>
                </c:pt>
                <c:pt idx="49">
                  <c:v>OTERO</c:v>
                </c:pt>
                <c:pt idx="50">
                  <c:v>CENTRO-OESTE</c:v>
                </c:pt>
                <c:pt idx="51">
                  <c:v>EL CRISTO</c:v>
                </c:pt>
                <c:pt idx="52">
                  <c:v>VENTANIELLES</c:v>
                </c:pt>
                <c:pt idx="53">
                  <c:v>BUENAVISTA</c:v>
                </c:pt>
                <c:pt idx="54">
                  <c:v>LA CORREDORIA</c:v>
                </c:pt>
                <c:pt idx="55">
                  <c:v>TENDERINA-FOZANELDI</c:v>
                </c:pt>
                <c:pt idx="56">
                  <c:v>CENTRO-NORTE</c:v>
                </c:pt>
                <c:pt idx="57">
                  <c:v>VALLOBÍN</c:v>
                </c:pt>
                <c:pt idx="58">
                  <c:v>CIUDAD NARANCO</c:v>
                </c:pt>
                <c:pt idx="59">
                  <c:v>TEATINOS</c:v>
                </c:pt>
                <c:pt idx="60">
                  <c:v>LA ARGAÑOSA</c:v>
                </c:pt>
                <c:pt idx="61">
                  <c:v>PUMARÍN</c:v>
                </c:pt>
              </c:strCache>
            </c:strRef>
          </c:cat>
          <c:val>
            <c:numRef>
              <c:f>[1]Barrio_sexo!$B$2:$B$63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2.2009464069549907E-4</c:v>
                </c:pt>
                <c:pt idx="4">
                  <c:v>2.2009464069549907E-4</c:v>
                </c:pt>
                <c:pt idx="5">
                  <c:v>2.2009464069549907E-4</c:v>
                </c:pt>
                <c:pt idx="6">
                  <c:v>1.1004732034774953E-4</c:v>
                </c:pt>
                <c:pt idx="7">
                  <c:v>2.2009464069549907E-4</c:v>
                </c:pt>
                <c:pt idx="8">
                  <c:v>3.3014196104324861E-4</c:v>
                </c:pt>
                <c:pt idx="9">
                  <c:v>1.1004732034774953E-4</c:v>
                </c:pt>
                <c:pt idx="10">
                  <c:v>3.3014196104324861E-4</c:v>
                </c:pt>
                <c:pt idx="11">
                  <c:v>1.1004732034774953E-4</c:v>
                </c:pt>
                <c:pt idx="12">
                  <c:v>2.2009464069549907E-4</c:v>
                </c:pt>
                <c:pt idx="13">
                  <c:v>6.6028392208649722E-4</c:v>
                </c:pt>
                <c:pt idx="14">
                  <c:v>4.4018928139099813E-4</c:v>
                </c:pt>
                <c:pt idx="15">
                  <c:v>7.7033124243424669E-4</c:v>
                </c:pt>
                <c:pt idx="16">
                  <c:v>8.8037856278199626E-4</c:v>
                </c:pt>
                <c:pt idx="17">
                  <c:v>7.7033124243424669E-4</c:v>
                </c:pt>
                <c:pt idx="18">
                  <c:v>1.5406624848684934E-3</c:v>
                </c:pt>
                <c:pt idx="19">
                  <c:v>6.6028392208649722E-4</c:v>
                </c:pt>
                <c:pt idx="20">
                  <c:v>1.4306151645207439E-3</c:v>
                </c:pt>
                <c:pt idx="21">
                  <c:v>8.8037856278199626E-4</c:v>
                </c:pt>
                <c:pt idx="22">
                  <c:v>8.8037856278199626E-4</c:v>
                </c:pt>
                <c:pt idx="23">
                  <c:v>1.7607571255639925E-3</c:v>
                </c:pt>
                <c:pt idx="24">
                  <c:v>1.7607571255639925E-3</c:v>
                </c:pt>
                <c:pt idx="25">
                  <c:v>2.0908990866072411E-3</c:v>
                </c:pt>
                <c:pt idx="26">
                  <c:v>2.2009464069549906E-3</c:v>
                </c:pt>
                <c:pt idx="27">
                  <c:v>2.3109937273027401E-3</c:v>
                </c:pt>
                <c:pt idx="28">
                  <c:v>3.8516562121712335E-3</c:v>
                </c:pt>
                <c:pt idx="29">
                  <c:v>3.3014196104324861E-3</c:v>
                </c:pt>
                <c:pt idx="30">
                  <c:v>3.6315615714757345E-3</c:v>
                </c:pt>
                <c:pt idx="31">
                  <c:v>4.2918454935622317E-3</c:v>
                </c:pt>
                <c:pt idx="32">
                  <c:v>3.9617035325189833E-3</c:v>
                </c:pt>
                <c:pt idx="33">
                  <c:v>5.8325079784307251E-3</c:v>
                </c:pt>
                <c:pt idx="34">
                  <c:v>9.2439749092109603E-3</c:v>
                </c:pt>
                <c:pt idx="35">
                  <c:v>6.3827445801694725E-3</c:v>
                </c:pt>
                <c:pt idx="36">
                  <c:v>6.3827445801694725E-3</c:v>
                </c:pt>
                <c:pt idx="37">
                  <c:v>6.7128865412127217E-3</c:v>
                </c:pt>
                <c:pt idx="38">
                  <c:v>8.1435017057334656E-3</c:v>
                </c:pt>
                <c:pt idx="39">
                  <c:v>7.9234070650379667E-3</c:v>
                </c:pt>
                <c:pt idx="40">
                  <c:v>7.7033124243424669E-3</c:v>
                </c:pt>
                <c:pt idx="41">
                  <c:v>9.2439749092109603E-3</c:v>
                </c:pt>
                <c:pt idx="42">
                  <c:v>1.0124353471992958E-2</c:v>
                </c:pt>
                <c:pt idx="43">
                  <c:v>1.0674590073731704E-2</c:v>
                </c:pt>
                <c:pt idx="44">
                  <c:v>1.5956861450423684E-2</c:v>
                </c:pt>
                <c:pt idx="45">
                  <c:v>1.2655441839991196E-2</c:v>
                </c:pt>
                <c:pt idx="46">
                  <c:v>1.7167381974248927E-2</c:v>
                </c:pt>
                <c:pt idx="47">
                  <c:v>1.9918564982942664E-2</c:v>
                </c:pt>
                <c:pt idx="48">
                  <c:v>2.1569274788158909E-2</c:v>
                </c:pt>
                <c:pt idx="49">
                  <c:v>2.1899416749202157E-2</c:v>
                </c:pt>
                <c:pt idx="50">
                  <c:v>2.0248706943985915E-2</c:v>
                </c:pt>
                <c:pt idx="51">
                  <c:v>3.7966325519973587E-2</c:v>
                </c:pt>
                <c:pt idx="52">
                  <c:v>5.1832287883790032E-2</c:v>
                </c:pt>
                <c:pt idx="53">
                  <c:v>4.8530868273357543E-2</c:v>
                </c:pt>
                <c:pt idx="54">
                  <c:v>5.2162429844833276E-2</c:v>
                </c:pt>
                <c:pt idx="55">
                  <c:v>6.0195884230218995E-2</c:v>
                </c:pt>
                <c:pt idx="56">
                  <c:v>6.6468581490040715E-2</c:v>
                </c:pt>
                <c:pt idx="57">
                  <c:v>6.6578628810388465E-2</c:v>
                </c:pt>
                <c:pt idx="58">
                  <c:v>7.2741278749862442E-2</c:v>
                </c:pt>
                <c:pt idx="59">
                  <c:v>8.5836909871244635E-2</c:v>
                </c:pt>
                <c:pt idx="60">
                  <c:v>8.9468471442720368E-2</c:v>
                </c:pt>
                <c:pt idx="61">
                  <c:v>0.11026741498844503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C-4E90-B4C5-5DB51A82B944}"/>
            </c:ext>
          </c:extLst>
        </c:ser>
        <c:ser>
          <c:idx val="1"/>
          <c:order val="1"/>
          <c:tx>
            <c:v>Mujer</c:v>
          </c:tx>
          <c:spPr>
            <a:solidFill>
              <a:srgbClr val="CC99FF"/>
            </a:solidFill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[1]Barrio_sexo!$A$2:$A$63</c:f>
              <c:strCache>
                <c:ptCount val="62"/>
                <c:pt idx="0">
                  <c:v>SANTIANES</c:v>
                </c:pt>
                <c:pt idx="1">
                  <c:v>SAN PEDRU DE NORA</c:v>
                </c:pt>
                <c:pt idx="2">
                  <c:v>PANDO</c:v>
                </c:pt>
                <c:pt idx="3">
                  <c:v>NAVES</c:v>
                </c:pt>
                <c:pt idx="4">
                  <c:v>PINTORIA</c:v>
                </c:pt>
                <c:pt idx="5">
                  <c:v>COLLOTO RURAL</c:v>
                </c:pt>
                <c:pt idx="6">
                  <c:v>NARANCO MONUMENTOS</c:v>
                </c:pt>
                <c:pt idx="7">
                  <c:v>BENDONES</c:v>
                </c:pt>
                <c:pt idx="8">
                  <c:v>BRAÑES</c:v>
                </c:pt>
                <c:pt idx="9">
                  <c:v>PEREDA</c:v>
                </c:pt>
                <c:pt idx="10">
                  <c:v>CERDEÑO RURAL</c:v>
                </c:pt>
                <c:pt idx="11">
                  <c:v>NARANCO-OESTE RURAL</c:v>
                </c:pt>
                <c:pt idx="12">
                  <c:v>SAMIGUEL</c:v>
                </c:pt>
                <c:pt idx="13">
                  <c:v>CACES</c:v>
                </c:pt>
                <c:pt idx="14">
                  <c:v>LAS CALDAS</c:v>
                </c:pt>
                <c:pt idx="15">
                  <c:v>PUERTO</c:v>
                </c:pt>
                <c:pt idx="16">
                  <c:v>SANTA MARINA DE PIEDRAMUELLE</c:v>
                </c:pt>
                <c:pt idx="17">
                  <c:v>UDRIÓN</c:v>
                </c:pt>
                <c:pt idx="18">
                  <c:v>LORIANA</c:v>
                </c:pt>
                <c:pt idx="19">
                  <c:v>VILLAPEREZ</c:v>
                </c:pt>
                <c:pt idx="20">
                  <c:v>MANZANEDA</c:v>
                </c:pt>
                <c:pt idx="21">
                  <c:v>SAN ESTEBAN</c:v>
                </c:pt>
                <c:pt idx="22">
                  <c:v>SOGRANDIO</c:v>
                </c:pt>
                <c:pt idx="23">
                  <c:v>LIMANES</c:v>
                </c:pt>
                <c:pt idx="24">
                  <c:v>LATORES</c:v>
                </c:pt>
                <c:pt idx="25">
                  <c:v>OLLONIEGO</c:v>
                </c:pt>
                <c:pt idx="26">
                  <c:v>TUDELA DE AGÜERIA</c:v>
                </c:pt>
                <c:pt idx="27">
                  <c:v>VEGUÍN</c:v>
                </c:pt>
                <c:pt idx="28">
                  <c:v>CERDEÑO URBANO</c:v>
                </c:pt>
                <c:pt idx="29">
                  <c:v>GODOS</c:v>
                </c:pt>
                <c:pt idx="30">
                  <c:v>SAN CLAUDIO RURAL</c:v>
                </c:pt>
                <c:pt idx="31">
                  <c:v>LA MANJOYA</c:v>
                </c:pt>
                <c:pt idx="32">
                  <c:v>SAN CLAUDIO-URBANO</c:v>
                </c:pt>
                <c:pt idx="33">
                  <c:v>LA ERIA</c:v>
                </c:pt>
                <c:pt idx="34">
                  <c:v>NARANCO-ESTE</c:v>
                </c:pt>
                <c:pt idx="35">
                  <c:v>LA MONXINA-LA FUERZA</c:v>
                </c:pt>
                <c:pt idx="36">
                  <c:v>TRUBIA</c:v>
                </c:pt>
                <c:pt idx="37">
                  <c:v>COLLOTO URBANO</c:v>
                </c:pt>
                <c:pt idx="38">
                  <c:v>PANDO-OVIEDO</c:v>
                </c:pt>
                <c:pt idx="39">
                  <c:v>OLIVARES</c:v>
                </c:pt>
                <c:pt idx="40">
                  <c:v>PONTÓN DE VAQUEROS</c:v>
                </c:pt>
                <c:pt idx="41">
                  <c:v>LAS CAMPAS</c:v>
                </c:pt>
                <c:pt idx="42">
                  <c:v>MONTE CERRADO</c:v>
                </c:pt>
                <c:pt idx="43">
                  <c:v>PARQUE INVIERNO</c:v>
                </c:pt>
                <c:pt idx="44">
                  <c:v>SAN LÁZARO</c:v>
                </c:pt>
                <c:pt idx="45">
                  <c:v>LA FLORIDA</c:v>
                </c:pt>
                <c:pt idx="46">
                  <c:v>ANTIGUO</c:v>
                </c:pt>
                <c:pt idx="47">
                  <c:v>CENTRO-SUR</c:v>
                </c:pt>
                <c:pt idx="48">
                  <c:v>CENTRO-ESTE</c:v>
                </c:pt>
                <c:pt idx="49">
                  <c:v>OTERO</c:v>
                </c:pt>
                <c:pt idx="50">
                  <c:v>CENTRO-OESTE</c:v>
                </c:pt>
                <c:pt idx="51">
                  <c:v>EL CRISTO</c:v>
                </c:pt>
                <c:pt idx="52">
                  <c:v>VENTANIELLES</c:v>
                </c:pt>
                <c:pt idx="53">
                  <c:v>BUENAVISTA</c:v>
                </c:pt>
                <c:pt idx="54">
                  <c:v>LA CORREDORIA</c:v>
                </c:pt>
                <c:pt idx="55">
                  <c:v>TENDERINA-FOZANELDI</c:v>
                </c:pt>
                <c:pt idx="56">
                  <c:v>CENTRO-NORTE</c:v>
                </c:pt>
                <c:pt idx="57">
                  <c:v>VALLOBÍN</c:v>
                </c:pt>
                <c:pt idx="58">
                  <c:v>CIUDAD NARANCO</c:v>
                </c:pt>
                <c:pt idx="59">
                  <c:v>TEATINOS</c:v>
                </c:pt>
                <c:pt idx="60">
                  <c:v>LA ARGAÑOSA</c:v>
                </c:pt>
                <c:pt idx="61">
                  <c:v>PUMARÍN</c:v>
                </c:pt>
              </c:strCache>
            </c:strRef>
          </c:cat>
          <c:val>
            <c:numRef>
              <c:f>[1]Barrio_sexo!$C$2:$C$63</c:f>
              <c:numCache>
                <c:formatCode>0.00%</c:formatCode>
                <c:ptCount val="62"/>
                <c:pt idx="0">
                  <c:v>0</c:v>
                </c:pt>
                <c:pt idx="1">
                  <c:v>9.269558769002595E-5</c:v>
                </c:pt>
                <c:pt idx="2">
                  <c:v>1.853911753800519E-4</c:v>
                </c:pt>
                <c:pt idx="3">
                  <c:v>1.853911753800519E-4</c:v>
                </c:pt>
                <c:pt idx="4">
                  <c:v>1.853911753800519E-4</c:v>
                </c:pt>
                <c:pt idx="5">
                  <c:v>2.7808676307007786E-4</c:v>
                </c:pt>
                <c:pt idx="6">
                  <c:v>3.707823507601038E-4</c:v>
                </c:pt>
                <c:pt idx="7">
                  <c:v>3.707823507601038E-4</c:v>
                </c:pt>
                <c:pt idx="8">
                  <c:v>2.7808676307007786E-4</c:v>
                </c:pt>
                <c:pt idx="9">
                  <c:v>5.5617352614015572E-4</c:v>
                </c:pt>
                <c:pt idx="10">
                  <c:v>4.6347793845012979E-4</c:v>
                </c:pt>
                <c:pt idx="11">
                  <c:v>6.4886911383018166E-4</c:v>
                </c:pt>
                <c:pt idx="12">
                  <c:v>5.5617352614015572E-4</c:v>
                </c:pt>
                <c:pt idx="13">
                  <c:v>2.7808676307007786E-4</c:v>
                </c:pt>
                <c:pt idx="14">
                  <c:v>7.415647015202076E-4</c:v>
                </c:pt>
                <c:pt idx="15">
                  <c:v>6.4886911383018166E-4</c:v>
                </c:pt>
                <c:pt idx="16">
                  <c:v>6.4886911383018166E-4</c:v>
                </c:pt>
                <c:pt idx="17">
                  <c:v>7.415647015202076E-4</c:v>
                </c:pt>
                <c:pt idx="18">
                  <c:v>1.853911753800519E-4</c:v>
                </c:pt>
                <c:pt idx="19">
                  <c:v>9.2695587690025958E-4</c:v>
                </c:pt>
                <c:pt idx="20">
                  <c:v>4.6347793845012979E-4</c:v>
                </c:pt>
                <c:pt idx="21">
                  <c:v>1.2977382276603633E-3</c:v>
                </c:pt>
                <c:pt idx="22">
                  <c:v>1.4831294030404152E-3</c:v>
                </c:pt>
                <c:pt idx="23">
                  <c:v>1.3904338153503894E-3</c:v>
                </c:pt>
                <c:pt idx="24">
                  <c:v>1.5758249907304412E-3</c:v>
                </c:pt>
                <c:pt idx="25">
                  <c:v>1.4831294030404152E-3</c:v>
                </c:pt>
                <c:pt idx="26">
                  <c:v>2.5954764553207266E-3</c:v>
                </c:pt>
                <c:pt idx="27">
                  <c:v>2.5027808676307008E-3</c:v>
                </c:pt>
                <c:pt idx="28">
                  <c:v>2.6881720430107529E-3</c:v>
                </c:pt>
                <c:pt idx="29">
                  <c:v>3.1516499814608825E-3</c:v>
                </c:pt>
                <c:pt idx="30">
                  <c:v>3.9859102706711162E-3</c:v>
                </c:pt>
                <c:pt idx="31">
                  <c:v>3.615127919911012E-3</c:v>
                </c:pt>
                <c:pt idx="32">
                  <c:v>5.2836484983314795E-3</c:v>
                </c:pt>
                <c:pt idx="33">
                  <c:v>4.6347793845012975E-3</c:v>
                </c:pt>
                <c:pt idx="34">
                  <c:v>1.946607341490545E-3</c:v>
                </c:pt>
                <c:pt idx="35">
                  <c:v>7.6937337782721545E-3</c:v>
                </c:pt>
                <c:pt idx="36">
                  <c:v>7.9718205413422324E-3</c:v>
                </c:pt>
                <c:pt idx="37">
                  <c:v>8.5279940674823883E-3</c:v>
                </c:pt>
                <c:pt idx="38">
                  <c:v>7.9718205413422324E-3</c:v>
                </c:pt>
                <c:pt idx="39">
                  <c:v>9.4549499443826474E-3</c:v>
                </c:pt>
                <c:pt idx="40">
                  <c:v>9.9184278828327779E-3</c:v>
                </c:pt>
                <c:pt idx="41">
                  <c:v>1.1957730812013349E-2</c:v>
                </c:pt>
                <c:pt idx="42">
                  <c:v>1.1586948461253244E-2</c:v>
                </c:pt>
                <c:pt idx="43">
                  <c:v>1.2050426399703374E-2</c:v>
                </c:pt>
                <c:pt idx="44">
                  <c:v>1.2143121987393399E-2</c:v>
                </c:pt>
                <c:pt idx="45">
                  <c:v>1.5202076381164257E-2</c:v>
                </c:pt>
                <c:pt idx="46">
                  <c:v>1.6407119021134595E-2</c:v>
                </c:pt>
                <c:pt idx="47">
                  <c:v>2.0763811642565813E-2</c:v>
                </c:pt>
                <c:pt idx="48">
                  <c:v>2.1041898405635893E-2</c:v>
                </c:pt>
                <c:pt idx="49">
                  <c:v>2.1319985168705969E-2</c:v>
                </c:pt>
                <c:pt idx="50">
                  <c:v>2.3451983685576567E-2</c:v>
                </c:pt>
                <c:pt idx="51">
                  <c:v>3.8839451242120876E-2</c:v>
                </c:pt>
                <c:pt idx="52">
                  <c:v>4.6996662958843159E-2</c:v>
                </c:pt>
                <c:pt idx="53">
                  <c:v>5.2094920281794584E-2</c:v>
                </c:pt>
                <c:pt idx="54">
                  <c:v>5.5988134964775678E-2</c:v>
                </c:pt>
                <c:pt idx="55">
                  <c:v>5.385613644790508E-2</c:v>
                </c:pt>
                <c:pt idx="56">
                  <c:v>6.5813867259918432E-2</c:v>
                </c:pt>
                <c:pt idx="57">
                  <c:v>7.0170559881349653E-2</c:v>
                </c:pt>
                <c:pt idx="58">
                  <c:v>7.0726733407489806E-2</c:v>
                </c:pt>
                <c:pt idx="59">
                  <c:v>8.0830552465702629E-2</c:v>
                </c:pt>
                <c:pt idx="60">
                  <c:v>9.1768631813125695E-2</c:v>
                </c:pt>
                <c:pt idx="61">
                  <c:v>0.10901001112347053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C-4E90-B4C5-5DB51A82B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72168"/>
        <c:axId val="1"/>
      </c:barChart>
      <c:catAx>
        <c:axId val="477372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7372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640787619994101"/>
          <c:y val="3.2533550223668157E-3"/>
          <c:w val="0.4077672087105616"/>
          <c:h val="1.6673444489629929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Población Extranjera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 por Sexo por Barrio. Oviedo 2024.</a:t>
            </a:r>
          </a:p>
        </c:rich>
      </c:tx>
      <c:layout>
        <c:manualLayout>
          <c:xMode val="edge"/>
          <c:yMode val="edge"/>
          <c:x val="0.27976018787125295"/>
          <c:y val="4.9979823481328964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7638789888106091"/>
          <c:y val="6.4195502019046016E-2"/>
          <c:w val="0.69788110696689232"/>
          <c:h val="0.897403069090576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HOMBRES</c:v>
          </c:tx>
          <c:invertIfNegative val="0"/>
          <c:dLbls>
            <c:dLbl>
              <c:idx val="6"/>
              <c:layout>
                <c:manualLayout>
                  <c:x val="3.9766081871345033E-2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7B-4002-914C-986FA6E0DF57}"/>
                </c:ext>
              </c:extLst>
            </c:dLbl>
            <c:dLbl>
              <c:idx val="13"/>
              <c:layout>
                <c:manualLayout>
                  <c:x val="2.8070175438596492E-2"/>
                  <c:y val="8.9305648582272833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7B-4002-914C-986FA6E0DF57}"/>
                </c:ext>
              </c:extLst>
            </c:dLbl>
            <c:dLbl>
              <c:idx val="33"/>
              <c:layout>
                <c:manualLayout>
                  <c:x val="3.5087719298245612E-2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7B-4002-914C-986FA6E0DF57}"/>
                </c:ext>
              </c:extLst>
            </c:dLbl>
            <c:dLbl>
              <c:idx val="35"/>
              <c:layout>
                <c:manualLayout>
                  <c:x val="3.5087719298245612E-2"/>
                  <c:y val="8.9305648582272833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7B-4002-914C-986FA6E0DF57}"/>
                </c:ext>
              </c:extLst>
            </c:dLbl>
            <c:dLbl>
              <c:idx val="37"/>
              <c:layout>
                <c:manualLayout>
                  <c:x val="2.8070175438596492E-2"/>
                  <c:y val="-8.9305648582272833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7B-4002-914C-986FA6E0DF57}"/>
                </c:ext>
              </c:extLst>
            </c:dLbl>
            <c:dLbl>
              <c:idx val="41"/>
              <c:layout>
                <c:manualLayout>
                  <c:x val="3.5087719298245612E-2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7B-4002-914C-986FA6E0DF57}"/>
                </c:ext>
              </c:extLst>
            </c:dLbl>
            <c:dLbl>
              <c:idx val="54"/>
              <c:layout>
                <c:manualLayout>
                  <c:x val="3.9766081871345033E-2"/>
                  <c:y val="8.9305648582272833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7B-4002-914C-986FA6E0DF5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 5'!$B$8:$B$70</c:f>
              <c:strCache>
                <c:ptCount val="63"/>
                <c:pt idx="0">
                  <c:v>TOTAL</c:v>
                </c:pt>
                <c:pt idx="1">
                  <c:v>ANTIGUO</c:v>
                </c:pt>
                <c:pt idx="2">
                  <c:v>BENDONES</c:v>
                </c:pt>
                <c:pt idx="3">
                  <c:v>BRAÑES</c:v>
                </c:pt>
                <c:pt idx="4">
                  <c:v>BUENAVISTA</c:v>
                </c:pt>
                <c:pt idx="5">
                  <c:v>CACES</c:v>
                </c:pt>
                <c:pt idx="6">
                  <c:v>CENTRO-ESTE</c:v>
                </c:pt>
                <c:pt idx="7">
                  <c:v>CENTRO-NORTE</c:v>
                </c:pt>
                <c:pt idx="8">
                  <c:v>CENTRO-OESTE</c:v>
                </c:pt>
                <c:pt idx="9">
                  <c:v>CENTRO-SUR</c:v>
                </c:pt>
                <c:pt idx="10">
                  <c:v>CERDEÑO RURAL</c:v>
                </c:pt>
                <c:pt idx="11">
                  <c:v>CERDEÑO URBANO</c:v>
                </c:pt>
                <c:pt idx="12">
                  <c:v>CIUDAD NARANCO</c:v>
                </c:pt>
                <c:pt idx="13">
                  <c:v>COLLOTO RURAL</c:v>
                </c:pt>
                <c:pt idx="14">
                  <c:v>COLLOTO URBANO</c:v>
                </c:pt>
                <c:pt idx="15">
                  <c:v>EL CRISTO</c:v>
                </c:pt>
                <c:pt idx="16">
                  <c:v>GODOS</c:v>
                </c:pt>
                <c:pt idx="17">
                  <c:v>LA ARGAÑOSA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 MANJOYA</c:v>
                </c:pt>
                <c:pt idx="22">
                  <c:v>LA MONXINA-LA FUERZA</c:v>
                </c:pt>
                <c:pt idx="23">
                  <c:v>LAS CALDAS</c:v>
                </c:pt>
                <c:pt idx="24">
                  <c:v>LAS CAMPAS</c:v>
                </c:pt>
                <c:pt idx="25">
                  <c:v>LATORES</c:v>
                </c:pt>
                <c:pt idx="26">
                  <c:v>LIMANES</c:v>
                </c:pt>
                <c:pt idx="27">
                  <c:v>LORIANA</c:v>
                </c:pt>
                <c:pt idx="28">
                  <c:v>MANZANEDA</c:v>
                </c:pt>
                <c:pt idx="29">
                  <c:v>MONTE CERRADO</c:v>
                </c:pt>
                <c:pt idx="30">
                  <c:v>NARANCO MONUMENTOS</c:v>
                </c:pt>
                <c:pt idx="31">
                  <c:v>NARANCO-ESTE</c:v>
                </c:pt>
                <c:pt idx="32">
                  <c:v>NARANCO-OESTE RURAL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PINTORIA</c:v>
                </c:pt>
                <c:pt idx="42">
                  <c:v>PONTÓN DE VAQUEROS</c:v>
                </c:pt>
                <c:pt idx="43">
                  <c:v>PUERTO</c:v>
                </c:pt>
                <c:pt idx="44">
                  <c:v>PUMARÍN</c:v>
                </c:pt>
                <c:pt idx="45">
                  <c:v>SAMIGUEL</c:v>
                </c:pt>
                <c:pt idx="46">
                  <c:v>SAN CLAUDIO RURAL</c:v>
                </c:pt>
                <c:pt idx="47">
                  <c:v>SAN CLAUDIO-URBANO</c:v>
                </c:pt>
                <c:pt idx="48">
                  <c:v>SAN ESTEBAN</c:v>
                </c:pt>
                <c:pt idx="49">
                  <c:v>SAN LÁZARO</c:v>
                </c:pt>
                <c:pt idx="50">
                  <c:v>SAN PEDRU DE NORA</c:v>
                </c:pt>
                <c:pt idx="51">
                  <c:v>SANTA MARINA DE PIEDRAMUELLE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TUDELA DE AGÜERIA</c:v>
                </c:pt>
                <c:pt idx="58">
                  <c:v>UDRIÓN</c:v>
                </c:pt>
                <c:pt idx="59">
                  <c:v>VALLOBÍN</c:v>
                </c:pt>
                <c:pt idx="60">
                  <c:v>VEGUÍN</c:v>
                </c:pt>
                <c:pt idx="61">
                  <c:v>VENTANIELLES</c:v>
                </c:pt>
                <c:pt idx="62">
                  <c:v>VILLAPEREZ</c:v>
                </c:pt>
              </c:strCache>
            </c:strRef>
          </c:cat>
          <c:val>
            <c:numRef>
              <c:f>'Tabla 5'!$E$8:$E$70</c:f>
              <c:numCache>
                <c:formatCode>0.00%</c:formatCode>
                <c:ptCount val="63"/>
                <c:pt idx="0">
                  <c:v>0.45720754716981132</c:v>
                </c:pt>
                <c:pt idx="1">
                  <c:v>0.46846846846846846</c:v>
                </c:pt>
                <c:pt idx="2">
                  <c:v>0.33333333333333331</c:v>
                </c:pt>
                <c:pt idx="3">
                  <c:v>0.5</c:v>
                </c:pt>
                <c:pt idx="4">
                  <c:v>0.43968095712861416</c:v>
                </c:pt>
                <c:pt idx="5">
                  <c:v>0.66666666666666663</c:v>
                </c:pt>
                <c:pt idx="6">
                  <c:v>0.46335697399527187</c:v>
                </c:pt>
                <c:pt idx="7">
                  <c:v>0.45966514459665142</c:v>
                </c:pt>
                <c:pt idx="8">
                  <c:v>0.42105263157894735</c:v>
                </c:pt>
                <c:pt idx="9">
                  <c:v>0.44691358024691358</c:v>
                </c:pt>
                <c:pt idx="10">
                  <c:v>0.375</c:v>
                </c:pt>
                <c:pt idx="11">
                  <c:v>0.546875</c:v>
                </c:pt>
                <c:pt idx="12">
                  <c:v>0.46418539325842695</c:v>
                </c:pt>
                <c:pt idx="13">
                  <c:v>0.4</c:v>
                </c:pt>
                <c:pt idx="14">
                  <c:v>0.39869281045751637</c:v>
                </c:pt>
                <c:pt idx="15">
                  <c:v>0.45157068062827227</c:v>
                </c:pt>
                <c:pt idx="16">
                  <c:v>0.46875</c:v>
                </c:pt>
                <c:pt idx="17">
                  <c:v>0.45091514143094841</c:v>
                </c:pt>
                <c:pt idx="18">
                  <c:v>0.43970315398886828</c:v>
                </c:pt>
                <c:pt idx="19">
                  <c:v>0.5145631067961165</c:v>
                </c:pt>
                <c:pt idx="20">
                  <c:v>0.41218637992831542</c:v>
                </c:pt>
                <c:pt idx="21">
                  <c:v>0.5</c:v>
                </c:pt>
                <c:pt idx="22">
                  <c:v>0.41134751773049644</c:v>
                </c:pt>
                <c:pt idx="23">
                  <c:v>0.33333333333333331</c:v>
                </c:pt>
                <c:pt idx="24">
                  <c:v>0.39436619718309857</c:v>
                </c:pt>
                <c:pt idx="25">
                  <c:v>0.48484848484848486</c:v>
                </c:pt>
                <c:pt idx="26">
                  <c:v>0.5161290322580645</c:v>
                </c:pt>
                <c:pt idx="27">
                  <c:v>0.875</c:v>
                </c:pt>
                <c:pt idx="28">
                  <c:v>0.72222222222222221</c:v>
                </c:pt>
                <c:pt idx="29">
                  <c:v>0.42396313364055299</c:v>
                </c:pt>
                <c:pt idx="30">
                  <c:v>0.2</c:v>
                </c:pt>
                <c:pt idx="31">
                  <c:v>0.8</c:v>
                </c:pt>
                <c:pt idx="32">
                  <c:v>0.125</c:v>
                </c:pt>
                <c:pt idx="33">
                  <c:v>0.5</c:v>
                </c:pt>
                <c:pt idx="34">
                  <c:v>0.41379310344827586</c:v>
                </c:pt>
                <c:pt idx="35">
                  <c:v>0.54285714285714282</c:v>
                </c:pt>
                <c:pt idx="36">
                  <c:v>0.46386946386946387</c:v>
                </c:pt>
                <c:pt idx="37">
                  <c:v>0</c:v>
                </c:pt>
                <c:pt idx="38">
                  <c:v>0.46250000000000002</c:v>
                </c:pt>
                <c:pt idx="39">
                  <c:v>0.42731277533039647</c:v>
                </c:pt>
                <c:pt idx="40">
                  <c:v>0.14285714285714285</c:v>
                </c:pt>
                <c:pt idx="41">
                  <c:v>0.5</c:v>
                </c:pt>
                <c:pt idx="42">
                  <c:v>0.39548022598870058</c:v>
                </c:pt>
                <c:pt idx="43">
                  <c:v>0.5</c:v>
                </c:pt>
                <c:pt idx="44">
                  <c:v>0.46005509641873277</c:v>
                </c:pt>
                <c:pt idx="45">
                  <c:v>0.25</c:v>
                </c:pt>
                <c:pt idx="46">
                  <c:v>0.43421052631578949</c:v>
                </c:pt>
                <c:pt idx="47">
                  <c:v>0.38709677419354838</c:v>
                </c:pt>
                <c:pt idx="48">
                  <c:v>0.36363636363636365</c:v>
                </c:pt>
                <c:pt idx="49">
                  <c:v>0.52536231884057971</c:v>
                </c:pt>
                <c:pt idx="50">
                  <c:v>0</c:v>
                </c:pt>
                <c:pt idx="51">
                  <c:v>0.53333333333333333</c:v>
                </c:pt>
                <c:pt idx="52">
                  <c:v>0</c:v>
                </c:pt>
                <c:pt idx="53">
                  <c:v>0.33333333333333331</c:v>
                </c:pt>
                <c:pt idx="54">
                  <c:v>0.4721549636803874</c:v>
                </c:pt>
                <c:pt idx="55">
                  <c:v>0.48492907801418439</c:v>
                </c:pt>
                <c:pt idx="56">
                  <c:v>0.40277777777777779</c:v>
                </c:pt>
                <c:pt idx="57">
                  <c:v>0.41666666666666669</c:v>
                </c:pt>
                <c:pt idx="58">
                  <c:v>0.46666666666666667</c:v>
                </c:pt>
                <c:pt idx="59">
                  <c:v>0.44419970631424377</c:v>
                </c:pt>
                <c:pt idx="60">
                  <c:v>0.4375</c:v>
                </c:pt>
                <c:pt idx="61">
                  <c:v>0.48159509202453987</c:v>
                </c:pt>
                <c:pt idx="62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7B-4002-914C-986FA6E0DF57}"/>
            </c:ext>
          </c:extLst>
        </c:ser>
        <c:ser>
          <c:idx val="1"/>
          <c:order val="1"/>
          <c:tx>
            <c:v>MUJERES</c:v>
          </c:tx>
          <c:spPr>
            <a:solidFill>
              <a:srgbClr val="CC99FF"/>
            </a:solidFill>
          </c:spPr>
          <c:invertIfNegative val="0"/>
          <c:dLbls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7B-4002-914C-986FA6E0DF57}"/>
                </c:ext>
              </c:extLst>
            </c:dLbl>
            <c:dLbl>
              <c:idx val="36"/>
              <c:layout>
                <c:manualLayout>
                  <c:x val="-2.8070175438596492E-2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7B-4002-914C-986FA6E0DF57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7B-4002-914C-986FA6E0DF5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 5'!$B$8:$B$70</c:f>
              <c:strCache>
                <c:ptCount val="63"/>
                <c:pt idx="0">
                  <c:v>TOTAL</c:v>
                </c:pt>
                <c:pt idx="1">
                  <c:v>ANTIGUO</c:v>
                </c:pt>
                <c:pt idx="2">
                  <c:v>BENDONES</c:v>
                </c:pt>
                <c:pt idx="3">
                  <c:v>BRAÑES</c:v>
                </c:pt>
                <c:pt idx="4">
                  <c:v>BUENAVISTA</c:v>
                </c:pt>
                <c:pt idx="5">
                  <c:v>CACES</c:v>
                </c:pt>
                <c:pt idx="6">
                  <c:v>CENTRO-ESTE</c:v>
                </c:pt>
                <c:pt idx="7">
                  <c:v>CENTRO-NORTE</c:v>
                </c:pt>
                <c:pt idx="8">
                  <c:v>CENTRO-OESTE</c:v>
                </c:pt>
                <c:pt idx="9">
                  <c:v>CENTRO-SUR</c:v>
                </c:pt>
                <c:pt idx="10">
                  <c:v>CERDEÑO RURAL</c:v>
                </c:pt>
                <c:pt idx="11">
                  <c:v>CERDEÑO URBANO</c:v>
                </c:pt>
                <c:pt idx="12">
                  <c:v>CIUDAD NARANCO</c:v>
                </c:pt>
                <c:pt idx="13">
                  <c:v>COLLOTO RURAL</c:v>
                </c:pt>
                <c:pt idx="14">
                  <c:v>COLLOTO URBANO</c:v>
                </c:pt>
                <c:pt idx="15">
                  <c:v>EL CRISTO</c:v>
                </c:pt>
                <c:pt idx="16">
                  <c:v>GODOS</c:v>
                </c:pt>
                <c:pt idx="17">
                  <c:v>LA ARGAÑOSA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 MANJOYA</c:v>
                </c:pt>
                <c:pt idx="22">
                  <c:v>LA MONXINA-LA FUERZA</c:v>
                </c:pt>
                <c:pt idx="23">
                  <c:v>LAS CALDAS</c:v>
                </c:pt>
                <c:pt idx="24">
                  <c:v>LAS CAMPAS</c:v>
                </c:pt>
                <c:pt idx="25">
                  <c:v>LATORES</c:v>
                </c:pt>
                <c:pt idx="26">
                  <c:v>LIMANES</c:v>
                </c:pt>
                <c:pt idx="27">
                  <c:v>LORIANA</c:v>
                </c:pt>
                <c:pt idx="28">
                  <c:v>MANZANEDA</c:v>
                </c:pt>
                <c:pt idx="29">
                  <c:v>MONTE CERRADO</c:v>
                </c:pt>
                <c:pt idx="30">
                  <c:v>NARANCO MONUMENTOS</c:v>
                </c:pt>
                <c:pt idx="31">
                  <c:v>NARANCO-ESTE</c:v>
                </c:pt>
                <c:pt idx="32">
                  <c:v>NARANCO-OESTE RURAL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PINTORIA</c:v>
                </c:pt>
                <c:pt idx="42">
                  <c:v>PONTÓN DE VAQUEROS</c:v>
                </c:pt>
                <c:pt idx="43">
                  <c:v>PUERTO</c:v>
                </c:pt>
                <c:pt idx="44">
                  <c:v>PUMARÍN</c:v>
                </c:pt>
                <c:pt idx="45">
                  <c:v>SAMIGUEL</c:v>
                </c:pt>
                <c:pt idx="46">
                  <c:v>SAN CLAUDIO RURAL</c:v>
                </c:pt>
                <c:pt idx="47">
                  <c:v>SAN CLAUDIO-URBANO</c:v>
                </c:pt>
                <c:pt idx="48">
                  <c:v>SAN ESTEBAN</c:v>
                </c:pt>
                <c:pt idx="49">
                  <c:v>SAN LÁZARO</c:v>
                </c:pt>
                <c:pt idx="50">
                  <c:v>SAN PEDRU DE NORA</c:v>
                </c:pt>
                <c:pt idx="51">
                  <c:v>SANTA MARINA DE PIEDRAMUELLE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TUDELA DE AGÜERIA</c:v>
                </c:pt>
                <c:pt idx="58">
                  <c:v>UDRIÓN</c:v>
                </c:pt>
                <c:pt idx="59">
                  <c:v>VALLOBÍN</c:v>
                </c:pt>
                <c:pt idx="60">
                  <c:v>VEGUÍN</c:v>
                </c:pt>
                <c:pt idx="61">
                  <c:v>VENTANIELLES</c:v>
                </c:pt>
                <c:pt idx="62">
                  <c:v>VILLAPEREZ</c:v>
                </c:pt>
              </c:strCache>
            </c:strRef>
          </c:cat>
          <c:val>
            <c:numRef>
              <c:f>'Tabla 5'!$F$8:$F$70</c:f>
              <c:numCache>
                <c:formatCode>0.00%</c:formatCode>
                <c:ptCount val="63"/>
                <c:pt idx="0">
                  <c:v>0.54279245283018873</c:v>
                </c:pt>
                <c:pt idx="1">
                  <c:v>0.53153153153153154</c:v>
                </c:pt>
                <c:pt idx="2">
                  <c:v>0.66666666666666663</c:v>
                </c:pt>
                <c:pt idx="3">
                  <c:v>0.5</c:v>
                </c:pt>
                <c:pt idx="4">
                  <c:v>0.5603190428713859</c:v>
                </c:pt>
                <c:pt idx="5">
                  <c:v>0.33333333333333331</c:v>
                </c:pt>
                <c:pt idx="6">
                  <c:v>0.53664302600472813</c:v>
                </c:pt>
                <c:pt idx="7">
                  <c:v>0.54033485540334858</c:v>
                </c:pt>
                <c:pt idx="8">
                  <c:v>0.57894736842105265</c:v>
                </c:pt>
                <c:pt idx="9">
                  <c:v>0.55308641975308637</c:v>
                </c:pt>
                <c:pt idx="10">
                  <c:v>0.625</c:v>
                </c:pt>
                <c:pt idx="11">
                  <c:v>0.453125</c:v>
                </c:pt>
                <c:pt idx="12">
                  <c:v>0.535814606741573</c:v>
                </c:pt>
                <c:pt idx="13">
                  <c:v>0.6</c:v>
                </c:pt>
                <c:pt idx="14">
                  <c:v>0.60130718954248363</c:v>
                </c:pt>
                <c:pt idx="15">
                  <c:v>0.54842931937172779</c:v>
                </c:pt>
                <c:pt idx="16">
                  <c:v>0.53125</c:v>
                </c:pt>
                <c:pt idx="17">
                  <c:v>0.54908485856905154</c:v>
                </c:pt>
                <c:pt idx="18">
                  <c:v>0.56029684601113172</c:v>
                </c:pt>
                <c:pt idx="19">
                  <c:v>0.4854368932038835</c:v>
                </c:pt>
                <c:pt idx="20">
                  <c:v>0.58781362007168458</c:v>
                </c:pt>
                <c:pt idx="21">
                  <c:v>0.5</c:v>
                </c:pt>
                <c:pt idx="22">
                  <c:v>0.58865248226950351</c:v>
                </c:pt>
                <c:pt idx="23">
                  <c:v>0.66666666666666663</c:v>
                </c:pt>
                <c:pt idx="24">
                  <c:v>0.60563380281690138</c:v>
                </c:pt>
                <c:pt idx="25">
                  <c:v>0.51515151515151514</c:v>
                </c:pt>
                <c:pt idx="26">
                  <c:v>0.4838709677419355</c:v>
                </c:pt>
                <c:pt idx="27">
                  <c:v>0.125</c:v>
                </c:pt>
                <c:pt idx="28">
                  <c:v>0.27777777777777779</c:v>
                </c:pt>
                <c:pt idx="29">
                  <c:v>0.57603686635944695</c:v>
                </c:pt>
                <c:pt idx="30">
                  <c:v>0.8</c:v>
                </c:pt>
                <c:pt idx="31">
                  <c:v>0.2</c:v>
                </c:pt>
                <c:pt idx="32">
                  <c:v>0.875</c:v>
                </c:pt>
                <c:pt idx="33">
                  <c:v>0.5</c:v>
                </c:pt>
                <c:pt idx="34">
                  <c:v>0.58620689655172409</c:v>
                </c:pt>
                <c:pt idx="35">
                  <c:v>0.45714285714285713</c:v>
                </c:pt>
                <c:pt idx="36">
                  <c:v>0.53613053613053618</c:v>
                </c:pt>
                <c:pt idx="37">
                  <c:v>1</c:v>
                </c:pt>
                <c:pt idx="38">
                  <c:v>0.53749999999999998</c:v>
                </c:pt>
                <c:pt idx="39">
                  <c:v>0.57268722466960353</c:v>
                </c:pt>
                <c:pt idx="40">
                  <c:v>0.8571428571428571</c:v>
                </c:pt>
                <c:pt idx="41">
                  <c:v>0.5</c:v>
                </c:pt>
                <c:pt idx="42">
                  <c:v>0.60451977401129942</c:v>
                </c:pt>
                <c:pt idx="43">
                  <c:v>0.5</c:v>
                </c:pt>
                <c:pt idx="44">
                  <c:v>0.53994490358126723</c:v>
                </c:pt>
                <c:pt idx="45">
                  <c:v>0.75</c:v>
                </c:pt>
                <c:pt idx="46">
                  <c:v>0.56578947368421051</c:v>
                </c:pt>
                <c:pt idx="47">
                  <c:v>0.61290322580645162</c:v>
                </c:pt>
                <c:pt idx="48">
                  <c:v>0.63636363636363635</c:v>
                </c:pt>
                <c:pt idx="49">
                  <c:v>0.47463768115942029</c:v>
                </c:pt>
                <c:pt idx="50">
                  <c:v>1</c:v>
                </c:pt>
                <c:pt idx="51">
                  <c:v>0.46666666666666667</c:v>
                </c:pt>
                <c:pt idx="52">
                  <c:v>0</c:v>
                </c:pt>
                <c:pt idx="53">
                  <c:v>0.66666666666666663</c:v>
                </c:pt>
                <c:pt idx="54">
                  <c:v>0.52784503631961255</c:v>
                </c:pt>
                <c:pt idx="55">
                  <c:v>0.51507092198581561</c:v>
                </c:pt>
                <c:pt idx="56">
                  <c:v>0.59722222222222221</c:v>
                </c:pt>
                <c:pt idx="57">
                  <c:v>0.58333333333333337</c:v>
                </c:pt>
                <c:pt idx="58">
                  <c:v>0.53333333333333333</c:v>
                </c:pt>
                <c:pt idx="59">
                  <c:v>0.55580029368575623</c:v>
                </c:pt>
                <c:pt idx="60">
                  <c:v>0.5625</c:v>
                </c:pt>
                <c:pt idx="61">
                  <c:v>0.51840490797546013</c:v>
                </c:pt>
                <c:pt idx="62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7B-4002-914C-986FA6E0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477370856"/>
        <c:axId val="1"/>
      </c:barChart>
      <c:catAx>
        <c:axId val="477370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77370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830427775475435"/>
          <c:y val="5.2124466701846235E-2"/>
          <c:w val="0.28538011695906434"/>
          <c:h val="1.6206745510293476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Población Extranjera con respecto al Total de la Población  Extranjera en Oviedo.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Principales Barrios. 2024. </a:t>
            </a:r>
          </a:p>
        </c:rich>
      </c:tx>
      <c:layout>
        <c:manualLayout>
          <c:xMode val="edge"/>
          <c:yMode val="edge"/>
          <c:x val="0.11212489063867016"/>
          <c:y val="2.8235305332596137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4"/>
              <c:layout>
                <c:manualLayout>
                  <c:x val="0"/>
                  <c:y val="2.469135802469138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17-4EA7-AE81-AC21369CAC7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[1]Barrio_sexo!$A$49:$A$63</c:f>
              <c:strCache>
                <c:ptCount val="15"/>
                <c:pt idx="0">
                  <c:v>CENTRO-SUR</c:v>
                </c:pt>
                <c:pt idx="1">
                  <c:v>CENTRO-ESTE</c:v>
                </c:pt>
                <c:pt idx="2">
                  <c:v>OTERO</c:v>
                </c:pt>
                <c:pt idx="3">
                  <c:v>CENTRO-OESTE</c:v>
                </c:pt>
                <c:pt idx="4">
                  <c:v>EL CRISTO</c:v>
                </c:pt>
                <c:pt idx="5">
                  <c:v>VENTANIELLES</c:v>
                </c:pt>
                <c:pt idx="6">
                  <c:v>BUENAVISTA</c:v>
                </c:pt>
                <c:pt idx="7">
                  <c:v>LA CORREDORIA</c:v>
                </c:pt>
                <c:pt idx="8">
                  <c:v>TENDERINA-FOZANELDI</c:v>
                </c:pt>
                <c:pt idx="9">
                  <c:v>CENTRO-NORTE</c:v>
                </c:pt>
                <c:pt idx="10">
                  <c:v>VALLOBÍN</c:v>
                </c:pt>
                <c:pt idx="11">
                  <c:v>CIUDAD NARANCO</c:v>
                </c:pt>
                <c:pt idx="12">
                  <c:v>TEATINOS</c:v>
                </c:pt>
                <c:pt idx="13">
                  <c:v>LA ARGAÑOSA</c:v>
                </c:pt>
                <c:pt idx="14">
                  <c:v>PUMARÍN</c:v>
                </c:pt>
              </c:strCache>
            </c:strRef>
          </c:cat>
          <c:val>
            <c:numRef>
              <c:f>[1]Barrio_sexo!$B$49:$B$63</c:f>
              <c:numCache>
                <c:formatCode>0.00%</c:formatCode>
                <c:ptCount val="15"/>
                <c:pt idx="0">
                  <c:v>1.9918564982942664E-2</c:v>
                </c:pt>
                <c:pt idx="1">
                  <c:v>2.1569274788158909E-2</c:v>
                </c:pt>
                <c:pt idx="2">
                  <c:v>2.1899416749202157E-2</c:v>
                </c:pt>
                <c:pt idx="3">
                  <c:v>2.0248706943985915E-2</c:v>
                </c:pt>
                <c:pt idx="4">
                  <c:v>3.7966325519973587E-2</c:v>
                </c:pt>
                <c:pt idx="5">
                  <c:v>5.1832287883790032E-2</c:v>
                </c:pt>
                <c:pt idx="6">
                  <c:v>4.8530868273357543E-2</c:v>
                </c:pt>
                <c:pt idx="7">
                  <c:v>5.2162429844833276E-2</c:v>
                </c:pt>
                <c:pt idx="8">
                  <c:v>6.0195884230218995E-2</c:v>
                </c:pt>
                <c:pt idx="9">
                  <c:v>6.6468581490040715E-2</c:v>
                </c:pt>
                <c:pt idx="10">
                  <c:v>6.6578628810388465E-2</c:v>
                </c:pt>
                <c:pt idx="11">
                  <c:v>7.2741278749862442E-2</c:v>
                </c:pt>
                <c:pt idx="12">
                  <c:v>8.5836909871244635E-2</c:v>
                </c:pt>
                <c:pt idx="13">
                  <c:v>8.9468471442720368E-2</c:v>
                </c:pt>
                <c:pt idx="14">
                  <c:v>0.11026741498844503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7-4EA7-AE81-AC21369C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77372496"/>
        <c:axId val="1"/>
      </c:barChart>
      <c:catAx>
        <c:axId val="477372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4773724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5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Población Extranjera con respecto al Total de la Población  Extranjera en Oviedo.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5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Sexo.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Principales Barrios. 2024. </a:t>
            </a:r>
          </a:p>
        </c:rich>
      </c:tx>
      <c:layout>
        <c:manualLayout>
          <c:xMode val="edge"/>
          <c:yMode val="edge"/>
          <c:x val="0.12155555555555556"/>
          <c:y val="1.5612830741985545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9764304461942259"/>
          <c:y val="0.20448669943654305"/>
          <c:w val="0.67180139982502185"/>
          <c:h val="0.76681140884786647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invertIfNegative val="0"/>
          <c:dLbls>
            <c:dLbl>
              <c:idx val="14"/>
              <c:layout>
                <c:manualLayout>
                  <c:x val="0"/>
                  <c:y val="9.858287122612446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5D-4A63-BC72-3C9CAAB6E71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[1]Barrio_sexo!$A$49:$A$63</c:f>
              <c:strCache>
                <c:ptCount val="15"/>
                <c:pt idx="0">
                  <c:v>CENTRO-SUR</c:v>
                </c:pt>
                <c:pt idx="1">
                  <c:v>CENTRO-ESTE</c:v>
                </c:pt>
                <c:pt idx="2">
                  <c:v>OTERO</c:v>
                </c:pt>
                <c:pt idx="3">
                  <c:v>CENTRO-OESTE</c:v>
                </c:pt>
                <c:pt idx="4">
                  <c:v>EL CRISTO</c:v>
                </c:pt>
                <c:pt idx="5">
                  <c:v>VENTANIELLES</c:v>
                </c:pt>
                <c:pt idx="6">
                  <c:v>BUENAVISTA</c:v>
                </c:pt>
                <c:pt idx="7">
                  <c:v>LA CORREDORIA</c:v>
                </c:pt>
                <c:pt idx="8">
                  <c:v>TENDERINA-FOZANELDI</c:v>
                </c:pt>
                <c:pt idx="9">
                  <c:v>CENTRO-NORTE</c:v>
                </c:pt>
                <c:pt idx="10">
                  <c:v>VALLOBÍN</c:v>
                </c:pt>
                <c:pt idx="11">
                  <c:v>CIUDAD NARANCO</c:v>
                </c:pt>
                <c:pt idx="12">
                  <c:v>TEATINOS</c:v>
                </c:pt>
                <c:pt idx="13">
                  <c:v>LA ARGAÑOSA</c:v>
                </c:pt>
                <c:pt idx="14">
                  <c:v>PUMARÍN</c:v>
                </c:pt>
              </c:strCache>
            </c:strRef>
          </c:cat>
          <c:val>
            <c:numRef>
              <c:f>[1]Barrio_sexo!$B$49:$B$63</c:f>
              <c:numCache>
                <c:formatCode>0.00%</c:formatCode>
                <c:ptCount val="15"/>
                <c:pt idx="0">
                  <c:v>1.9918564982942664E-2</c:v>
                </c:pt>
                <c:pt idx="1">
                  <c:v>2.1569274788158909E-2</c:v>
                </c:pt>
                <c:pt idx="2">
                  <c:v>2.1899416749202157E-2</c:v>
                </c:pt>
                <c:pt idx="3">
                  <c:v>2.0248706943985915E-2</c:v>
                </c:pt>
                <c:pt idx="4">
                  <c:v>3.7966325519973587E-2</c:v>
                </c:pt>
                <c:pt idx="5">
                  <c:v>5.1832287883790032E-2</c:v>
                </c:pt>
                <c:pt idx="6">
                  <c:v>4.8530868273357543E-2</c:v>
                </c:pt>
                <c:pt idx="7">
                  <c:v>5.2162429844833276E-2</c:v>
                </c:pt>
                <c:pt idx="8">
                  <c:v>6.0195884230218995E-2</c:v>
                </c:pt>
                <c:pt idx="9">
                  <c:v>6.6468581490040715E-2</c:v>
                </c:pt>
                <c:pt idx="10">
                  <c:v>6.6578628810388465E-2</c:v>
                </c:pt>
                <c:pt idx="11">
                  <c:v>7.2741278749862442E-2</c:v>
                </c:pt>
                <c:pt idx="12">
                  <c:v>8.5836909871244635E-2</c:v>
                </c:pt>
                <c:pt idx="13">
                  <c:v>8.9468471442720368E-2</c:v>
                </c:pt>
                <c:pt idx="14">
                  <c:v>0.11026741498844503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5D-4A63-BC72-3C9CAAB6E710}"/>
            </c:ext>
          </c:extLst>
        </c:ser>
        <c:ser>
          <c:idx val="1"/>
          <c:order val="1"/>
          <c:tx>
            <c:v>Mujer</c:v>
          </c:tx>
          <c:spPr>
            <a:solidFill>
              <a:srgbClr val="CC99FF"/>
            </a:solidFill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[1]Barrio_sexo!$A$49:$A$63</c:f>
              <c:strCache>
                <c:ptCount val="15"/>
                <c:pt idx="0">
                  <c:v>CENTRO-SUR</c:v>
                </c:pt>
                <c:pt idx="1">
                  <c:v>CENTRO-ESTE</c:v>
                </c:pt>
                <c:pt idx="2">
                  <c:v>OTERO</c:v>
                </c:pt>
                <c:pt idx="3">
                  <c:v>CENTRO-OESTE</c:v>
                </c:pt>
                <c:pt idx="4">
                  <c:v>EL CRISTO</c:v>
                </c:pt>
                <c:pt idx="5">
                  <c:v>VENTANIELLES</c:v>
                </c:pt>
                <c:pt idx="6">
                  <c:v>BUENAVISTA</c:v>
                </c:pt>
                <c:pt idx="7">
                  <c:v>LA CORREDORIA</c:v>
                </c:pt>
                <c:pt idx="8">
                  <c:v>TENDERINA-FOZANELDI</c:v>
                </c:pt>
                <c:pt idx="9">
                  <c:v>CENTRO-NORTE</c:v>
                </c:pt>
                <c:pt idx="10">
                  <c:v>VALLOBÍN</c:v>
                </c:pt>
                <c:pt idx="11">
                  <c:v>CIUDAD NARANCO</c:v>
                </c:pt>
                <c:pt idx="12">
                  <c:v>TEATINOS</c:v>
                </c:pt>
                <c:pt idx="13">
                  <c:v>LA ARGAÑOSA</c:v>
                </c:pt>
                <c:pt idx="14">
                  <c:v>PUMARÍN</c:v>
                </c:pt>
              </c:strCache>
            </c:strRef>
          </c:cat>
          <c:val>
            <c:numRef>
              <c:f>[1]Barrio_sexo!$C$49:$C$63</c:f>
              <c:numCache>
                <c:formatCode>0.00%</c:formatCode>
                <c:ptCount val="15"/>
                <c:pt idx="0">
                  <c:v>2.0763811642565813E-2</c:v>
                </c:pt>
                <c:pt idx="1">
                  <c:v>2.1041898405635893E-2</c:v>
                </c:pt>
                <c:pt idx="2">
                  <c:v>2.1319985168705969E-2</c:v>
                </c:pt>
                <c:pt idx="3">
                  <c:v>2.3451983685576567E-2</c:v>
                </c:pt>
                <c:pt idx="4">
                  <c:v>3.8839451242120876E-2</c:v>
                </c:pt>
                <c:pt idx="5">
                  <c:v>4.6996662958843159E-2</c:v>
                </c:pt>
                <c:pt idx="6">
                  <c:v>5.2094920281794584E-2</c:v>
                </c:pt>
                <c:pt idx="7">
                  <c:v>5.5988134964775678E-2</c:v>
                </c:pt>
                <c:pt idx="8">
                  <c:v>5.385613644790508E-2</c:v>
                </c:pt>
                <c:pt idx="9">
                  <c:v>6.5813867259918432E-2</c:v>
                </c:pt>
                <c:pt idx="10">
                  <c:v>7.0170559881349653E-2</c:v>
                </c:pt>
                <c:pt idx="11">
                  <c:v>7.0726733407489806E-2</c:v>
                </c:pt>
                <c:pt idx="12">
                  <c:v>8.0830552465702629E-2</c:v>
                </c:pt>
                <c:pt idx="13">
                  <c:v>9.1768631813125695E-2</c:v>
                </c:pt>
                <c:pt idx="14">
                  <c:v>0.10901001112347053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D-4A63-BC72-3C9CAAB6E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73539240"/>
        <c:axId val="1"/>
      </c:barChart>
      <c:catAx>
        <c:axId val="473539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473539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0833552055993"/>
          <c:y val="0.15114873035066506"/>
          <c:w val="0.28888888888888886"/>
          <c:h val="4.7158403869407506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8'!A1"/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9'!A1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chart" Target="../charts/chart1.xml"/><Relationship Id="rId6" Type="http://schemas.openxmlformats.org/officeDocument/2006/relationships/image" Target="../media/image10.jpeg"/><Relationship Id="rId5" Type="http://schemas.openxmlformats.org/officeDocument/2006/relationships/hyperlink" Target="#'Tabla 1'!A1"/><Relationship Id="rId4" Type="http://schemas.openxmlformats.org/officeDocument/2006/relationships/chart" Target="../charts/chart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10.jpeg"/><Relationship Id="rId5" Type="http://schemas.openxmlformats.org/officeDocument/2006/relationships/hyperlink" Target="#'Tabla 2'!A1"/><Relationship Id="rId4" Type="http://schemas.openxmlformats.org/officeDocument/2006/relationships/image" Target="../media/image1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Tabla 3'!A1"/><Relationship Id="rId2" Type="http://schemas.openxmlformats.org/officeDocument/2006/relationships/image" Target="../media/image14.jpeg"/><Relationship Id="rId1" Type="http://schemas.openxmlformats.org/officeDocument/2006/relationships/chart" Target="../charts/chart5.xml"/><Relationship Id="rId4" Type="http://schemas.openxmlformats.org/officeDocument/2006/relationships/image" Target="../media/image10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3.jpeg"/><Relationship Id="rId1" Type="http://schemas.openxmlformats.org/officeDocument/2006/relationships/chart" Target="../charts/chart6.xml"/><Relationship Id="rId5" Type="http://schemas.openxmlformats.org/officeDocument/2006/relationships/image" Target="../media/image10.jpeg"/><Relationship Id="rId4" Type="http://schemas.openxmlformats.org/officeDocument/2006/relationships/hyperlink" Target="#'Tabla 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3.jpeg"/><Relationship Id="rId1" Type="http://schemas.openxmlformats.org/officeDocument/2006/relationships/chart" Target="../charts/chart7.xml"/><Relationship Id="rId5" Type="http://schemas.openxmlformats.org/officeDocument/2006/relationships/image" Target="../media/image10.jpeg"/><Relationship Id="rId4" Type="http://schemas.openxmlformats.org/officeDocument/2006/relationships/hyperlink" Target="#'Tabla 5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10.jpeg"/><Relationship Id="rId4" Type="http://schemas.openxmlformats.org/officeDocument/2006/relationships/hyperlink" Target="#'Tabla 6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7" Type="http://schemas.openxmlformats.org/officeDocument/2006/relationships/image" Target="../media/image10.jpeg"/><Relationship Id="rId2" Type="http://schemas.openxmlformats.org/officeDocument/2006/relationships/image" Target="../media/image17.jpeg"/><Relationship Id="rId1" Type="http://schemas.openxmlformats.org/officeDocument/2006/relationships/chart" Target="../charts/chart10.xml"/><Relationship Id="rId6" Type="http://schemas.openxmlformats.org/officeDocument/2006/relationships/hyperlink" Target="#'Tabla 7'!A1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Tabla 8'!A1"/><Relationship Id="rId2" Type="http://schemas.openxmlformats.org/officeDocument/2006/relationships/image" Target="../media/image19.jpeg"/><Relationship Id="rId1" Type="http://schemas.openxmlformats.org/officeDocument/2006/relationships/chart" Target="../charts/chart13.xml"/><Relationship Id="rId4" Type="http://schemas.openxmlformats.org/officeDocument/2006/relationships/image" Target="../media/image10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image" Target="../media/image20.jpeg"/><Relationship Id="rId6" Type="http://schemas.openxmlformats.org/officeDocument/2006/relationships/image" Target="../media/image11.jpeg"/><Relationship Id="rId5" Type="http://schemas.openxmlformats.org/officeDocument/2006/relationships/image" Target="../media/image10.jpeg"/><Relationship Id="rId4" Type="http://schemas.openxmlformats.org/officeDocument/2006/relationships/hyperlink" Target="#'Tabla 9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1'!A1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2'!A1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3'!A1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4'!A1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5'!A1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6'!A1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7'!A1"/><Relationship Id="rId1" Type="http://schemas.openxmlformats.org/officeDocument/2006/relationships/image" Target="../media/image5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2108200</xdr:colOff>
      <xdr:row>2</xdr:row>
      <xdr:rowOff>63500</xdr:rowOff>
    </xdr:from>
    <xdr:to>
      <xdr:col>0</xdr:col>
      <xdr:colOff>4051300</xdr:colOff>
      <xdr:row>9</xdr:row>
      <xdr:rowOff>133350</xdr:rowOff>
    </xdr:to>
    <xdr:pic>
      <xdr:nvPicPr>
        <xdr:cNvPr id="1703" name="2 Imagen" descr="ODINA-logo.jpg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745"/>
        <a:stretch>
          <a:fillRect/>
        </a:stretch>
      </xdr:blipFill>
      <xdr:spPr bwMode="auto">
        <a:xfrm>
          <a:off x="2108200" y="381000"/>
          <a:ext cx="1943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3</xdr:row>
      <xdr:rowOff>107950</xdr:rowOff>
    </xdr:from>
    <xdr:to>
      <xdr:col>2</xdr:col>
      <xdr:colOff>196850</xdr:colOff>
      <xdr:row>6</xdr:row>
      <xdr:rowOff>0</xdr:rowOff>
    </xdr:to>
    <xdr:pic>
      <xdr:nvPicPr>
        <xdr:cNvPr id="7895374" name="4 Imagen" descr="ODINA-logo.jpg">
          <a:extLst>
            <a:ext uri="{FF2B5EF4-FFF2-40B4-BE49-F238E27FC236}">
              <a16:creationId xmlns:a16="http://schemas.microsoft.com/office/drawing/2014/main" id="{00000000-0008-0000-0900-00004E79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18520"/>
        <a:stretch>
          <a:fillRect/>
        </a:stretch>
      </xdr:blipFill>
      <xdr:spPr bwMode="auto">
        <a:xfrm>
          <a:off x="2705100" y="603250"/>
          <a:ext cx="717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1765300</xdr:colOff>
      <xdr:row>2</xdr:row>
      <xdr:rowOff>146050</xdr:rowOff>
    </xdr:from>
    <xdr:to>
      <xdr:col>1</xdr:col>
      <xdr:colOff>2476500</xdr:colOff>
      <xdr:row>5</xdr:row>
      <xdr:rowOff>133350</xdr:rowOff>
    </xdr:to>
    <xdr:pic>
      <xdr:nvPicPr>
        <xdr:cNvPr id="7895375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4F79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476250"/>
          <a:ext cx="71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2527300</xdr:colOff>
      <xdr:row>3</xdr:row>
      <xdr:rowOff>76200</xdr:rowOff>
    </xdr:from>
    <xdr:to>
      <xdr:col>1</xdr:col>
      <xdr:colOff>3219450</xdr:colOff>
      <xdr:row>4</xdr:row>
      <xdr:rowOff>330200</xdr:rowOff>
    </xdr:to>
    <xdr:pic>
      <xdr:nvPicPr>
        <xdr:cNvPr id="5257204" name="4 Imagen" descr="ODINA-logo.jpg">
          <a:extLst>
            <a:ext uri="{FF2B5EF4-FFF2-40B4-BE49-F238E27FC236}">
              <a16:creationId xmlns:a16="http://schemas.microsoft.com/office/drawing/2014/main" id="{00000000-0008-0000-0A00-0000F4375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736850" y="603250"/>
          <a:ext cx="6921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1765300</xdr:colOff>
      <xdr:row>2</xdr:row>
      <xdr:rowOff>139700</xdr:rowOff>
    </xdr:from>
    <xdr:to>
      <xdr:col>1</xdr:col>
      <xdr:colOff>2508250</xdr:colOff>
      <xdr:row>4</xdr:row>
      <xdr:rowOff>323850</xdr:rowOff>
    </xdr:to>
    <xdr:pic>
      <xdr:nvPicPr>
        <xdr:cNvPr id="5257205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F5375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469900"/>
          <a:ext cx="7429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2527300</xdr:colOff>
      <xdr:row>4</xdr:row>
      <xdr:rowOff>95250</xdr:rowOff>
    </xdr:from>
    <xdr:to>
      <xdr:col>1</xdr:col>
      <xdr:colOff>2527300</xdr:colOff>
      <xdr:row>4</xdr:row>
      <xdr:rowOff>311150</xdr:rowOff>
    </xdr:to>
    <xdr:pic>
      <xdr:nvPicPr>
        <xdr:cNvPr id="5257206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F6375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850" y="7874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1054100</xdr:colOff>
      <xdr:row>6</xdr:row>
      <xdr:rowOff>0</xdr:rowOff>
    </xdr:from>
    <xdr:to>
      <xdr:col>1</xdr:col>
      <xdr:colOff>1746250</xdr:colOff>
      <xdr:row>8</xdr:row>
      <xdr:rowOff>0</xdr:rowOff>
    </xdr:to>
    <xdr:pic>
      <xdr:nvPicPr>
        <xdr:cNvPr id="12969" name="4 Imagen" descr="ODINA-logo.jpg">
          <a:extLst>
            <a:ext uri="{FF2B5EF4-FFF2-40B4-BE49-F238E27FC236}">
              <a16:creationId xmlns:a16="http://schemas.microsoft.com/office/drawing/2014/main" id="{00000000-0008-0000-0B00-0000A93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231"/>
        <a:stretch>
          <a:fillRect/>
        </a:stretch>
      </xdr:blipFill>
      <xdr:spPr bwMode="auto">
        <a:xfrm>
          <a:off x="1263650" y="1022350"/>
          <a:ext cx="692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5</xdr:row>
      <xdr:rowOff>12700</xdr:rowOff>
    </xdr:from>
    <xdr:to>
      <xdr:col>8</xdr:col>
      <xdr:colOff>571500</xdr:colOff>
      <xdr:row>38</xdr:row>
      <xdr:rowOff>152400</xdr:rowOff>
    </xdr:to>
    <xdr:graphicFrame macro="">
      <xdr:nvGraphicFramePr>
        <xdr:cNvPr id="7899109" name="Chart 1">
          <a:extLst>
            <a:ext uri="{FF2B5EF4-FFF2-40B4-BE49-F238E27FC236}">
              <a16:creationId xmlns:a16="http://schemas.microsoft.com/office/drawing/2014/main" id="{00000000-0008-0000-0C00-0000E587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50800</xdr:colOff>
      <xdr:row>2</xdr:row>
      <xdr:rowOff>38100</xdr:rowOff>
    </xdr:from>
    <xdr:to>
      <xdr:col>4</xdr:col>
      <xdr:colOff>12700</xdr:colOff>
      <xdr:row>4</xdr:row>
      <xdr:rowOff>152400</xdr:rowOff>
    </xdr:to>
    <xdr:pic>
      <xdr:nvPicPr>
        <xdr:cNvPr id="7899110" name="4 Imagen" descr="ODINA-logo.jpg">
          <a:extLst>
            <a:ext uri="{FF2B5EF4-FFF2-40B4-BE49-F238E27FC236}">
              <a16:creationId xmlns:a16="http://schemas.microsoft.com/office/drawing/2014/main" id="{00000000-0008-0000-0C00-0000E687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896"/>
        <a:stretch>
          <a:fillRect/>
        </a:stretch>
      </xdr:blipFill>
      <xdr:spPr bwMode="auto">
        <a:xfrm>
          <a:off x="2813050" y="368300"/>
          <a:ext cx="7239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647700</xdr:colOff>
      <xdr:row>35</xdr:row>
      <xdr:rowOff>114300</xdr:rowOff>
    </xdr:from>
    <xdr:to>
      <xdr:col>8</xdr:col>
      <xdr:colOff>546100</xdr:colOff>
      <xdr:row>38</xdr:row>
      <xdr:rowOff>38100</xdr:rowOff>
    </xdr:to>
    <xdr:pic>
      <xdr:nvPicPr>
        <xdr:cNvPr id="7899111" name="4 Imagen" descr="ODINA-logo.jpg">
          <a:extLst>
            <a:ext uri="{FF2B5EF4-FFF2-40B4-BE49-F238E27FC236}">
              <a16:creationId xmlns:a16="http://schemas.microsoft.com/office/drawing/2014/main" id="{00000000-0008-0000-0C00-0000E787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787"/>
        <a:stretch>
          <a:fillRect/>
        </a:stretch>
      </xdr:blipFill>
      <xdr:spPr bwMode="auto">
        <a:xfrm>
          <a:off x="6457950" y="589280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</xdr:row>
      <xdr:rowOff>12700</xdr:rowOff>
    </xdr:from>
    <xdr:to>
      <xdr:col>17</xdr:col>
      <xdr:colOff>533400</xdr:colOff>
      <xdr:row>39</xdr:row>
      <xdr:rowOff>0</xdr:rowOff>
    </xdr:to>
    <xdr:graphicFrame macro="">
      <xdr:nvGraphicFramePr>
        <xdr:cNvPr id="7899112" name="Chart 4">
          <a:extLst>
            <a:ext uri="{FF2B5EF4-FFF2-40B4-BE49-F238E27FC236}">
              <a16:creationId xmlns:a16="http://schemas.microsoft.com/office/drawing/2014/main" id="{00000000-0008-0000-0C00-0000E887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16</xdr:col>
      <xdr:colOff>596900</xdr:colOff>
      <xdr:row>35</xdr:row>
      <xdr:rowOff>127000</xdr:rowOff>
    </xdr:from>
    <xdr:to>
      <xdr:col>17</xdr:col>
      <xdr:colOff>495300</xdr:colOff>
      <xdr:row>38</xdr:row>
      <xdr:rowOff>50800</xdr:rowOff>
    </xdr:to>
    <xdr:pic>
      <xdr:nvPicPr>
        <xdr:cNvPr id="7899113" name="4 Imagen" descr="ODINA-logo.jpg">
          <a:extLst>
            <a:ext uri="{FF2B5EF4-FFF2-40B4-BE49-F238E27FC236}">
              <a16:creationId xmlns:a16="http://schemas.microsoft.com/office/drawing/2014/main" id="{00000000-0008-0000-0C00-0000E987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37"/>
        <a:stretch>
          <a:fillRect/>
        </a:stretch>
      </xdr:blipFill>
      <xdr:spPr bwMode="auto">
        <a:xfrm>
          <a:off x="13265150" y="590550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</xdr:row>
      <xdr:rowOff>88900</xdr:rowOff>
    </xdr:from>
    <xdr:to>
      <xdr:col>2</xdr:col>
      <xdr:colOff>723900</xdr:colOff>
      <xdr:row>4</xdr:row>
      <xdr:rowOff>127000</xdr:rowOff>
    </xdr:to>
    <xdr:pic>
      <xdr:nvPicPr>
        <xdr:cNvPr id="7899114" name="Picture 4" descr="http://t1.gstatic.com/images?q=tbn:ANd9GcQgx_RW90mwnn7m2oZ6ncthIpiTm5qWVLgsMGdVS_MhYZB3OesL1Q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EA87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54000"/>
          <a:ext cx="762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12700</xdr:rowOff>
    </xdr:from>
    <xdr:to>
      <xdr:col>13</xdr:col>
      <xdr:colOff>0</xdr:colOff>
      <xdr:row>29</xdr:row>
      <xdr:rowOff>69850</xdr:rowOff>
    </xdr:to>
    <xdr:graphicFrame macro="">
      <xdr:nvGraphicFramePr>
        <xdr:cNvPr id="9491775" name="1 Gráfico">
          <a:extLst>
            <a:ext uri="{FF2B5EF4-FFF2-40B4-BE49-F238E27FC236}">
              <a16:creationId xmlns:a16="http://schemas.microsoft.com/office/drawing/2014/main" id="{00000000-0008-0000-0D00-00003FD59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6</xdr:col>
      <xdr:colOff>0</xdr:colOff>
      <xdr:row>29</xdr:row>
      <xdr:rowOff>69850</xdr:rowOff>
    </xdr:to>
    <xdr:graphicFrame macro="">
      <xdr:nvGraphicFramePr>
        <xdr:cNvPr id="9491776" name="2 Gráfico">
          <a:extLst>
            <a:ext uri="{FF2B5EF4-FFF2-40B4-BE49-F238E27FC236}">
              <a16:creationId xmlns:a16="http://schemas.microsoft.com/office/drawing/2014/main" id="{00000000-0008-0000-0D00-000040D59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717550</xdr:colOff>
      <xdr:row>27</xdr:row>
      <xdr:rowOff>69850</xdr:rowOff>
    </xdr:from>
    <xdr:to>
      <xdr:col>6</xdr:col>
      <xdr:colOff>0</xdr:colOff>
      <xdr:row>29</xdr:row>
      <xdr:rowOff>0</xdr:rowOff>
    </xdr:to>
    <xdr:pic>
      <xdr:nvPicPr>
        <xdr:cNvPr id="9491777" name="4 Imagen" descr="ODINA-logo.jpg">
          <a:extLst>
            <a:ext uri="{FF2B5EF4-FFF2-40B4-BE49-F238E27FC236}">
              <a16:creationId xmlns:a16="http://schemas.microsoft.com/office/drawing/2014/main" id="{00000000-0008-0000-0D00-000041D59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b="22858"/>
        <a:stretch>
          <a:fillRect/>
        </a:stretch>
      </xdr:blipFill>
      <xdr:spPr bwMode="auto">
        <a:xfrm>
          <a:off x="4222750" y="4527550"/>
          <a:ext cx="45085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2</xdr:row>
      <xdr:rowOff>31750</xdr:rowOff>
    </xdr:from>
    <xdr:to>
      <xdr:col>4</xdr:col>
      <xdr:colOff>0</xdr:colOff>
      <xdr:row>4</xdr:row>
      <xdr:rowOff>152400</xdr:rowOff>
    </xdr:to>
    <xdr:pic>
      <xdr:nvPicPr>
        <xdr:cNvPr id="9491778" name="4 Imagen" descr="ODINA-logo.jpg">
          <a:extLst>
            <a:ext uri="{FF2B5EF4-FFF2-40B4-BE49-F238E27FC236}">
              <a16:creationId xmlns:a16="http://schemas.microsoft.com/office/drawing/2014/main" id="{00000000-0008-0000-0D00-000042D59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965"/>
        <a:stretch>
          <a:fillRect/>
        </a:stretch>
      </xdr:blipFill>
      <xdr:spPr bwMode="auto">
        <a:xfrm>
          <a:off x="2781300" y="361950"/>
          <a:ext cx="72390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133350</xdr:rowOff>
    </xdr:from>
    <xdr:to>
      <xdr:col>2</xdr:col>
      <xdr:colOff>749300</xdr:colOff>
      <xdr:row>5</xdr:row>
      <xdr:rowOff>12700</xdr:rowOff>
    </xdr:to>
    <xdr:pic>
      <xdr:nvPicPr>
        <xdr:cNvPr id="9491779" name="Picture 1" descr="http://t1.gstatic.com/images?q=tbn:ANd9GcQgx_RW90mwnn7m2oZ6ncthIpiTm5qWVLgsMGdVS_MhYZB3OesL1Q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43D59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298450"/>
          <a:ext cx="7493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0.90629</cdr:x>
      <cdr:y>0.90281</cdr:y>
    </cdr:from>
    <cdr:to>
      <cdr:x>0.99976</cdr:x>
      <cdr:y>0.97705</cdr:y>
    </cdr:to>
    <cdr:pic>
      <cdr:nvPicPr>
        <cdr:cNvPr id="2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6C4169C9-9374-403F-94B2-609DF8B7E6DA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18642"/>
        <a:stretch xmlns:a="http://schemas.openxmlformats.org/drawingml/2006/main"/>
      </cdr:blipFill>
      <cdr:spPr bwMode="auto">
        <a:xfrm xmlns:a="http://schemas.openxmlformats.org/drawingml/2006/main">
          <a:off x="4137980" y="3247488"/>
          <a:ext cx="434020" cy="2862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4</xdr:row>
      <xdr:rowOff>133350</xdr:rowOff>
    </xdr:from>
    <xdr:to>
      <xdr:col>13</xdr:col>
      <xdr:colOff>654050</xdr:colOff>
      <xdr:row>99</xdr:row>
      <xdr:rowOff>0</xdr:rowOff>
    </xdr:to>
    <xdr:graphicFrame macro="">
      <xdr:nvGraphicFramePr>
        <xdr:cNvPr id="7902873" name="Chart 1">
          <a:extLst>
            <a:ext uri="{FF2B5EF4-FFF2-40B4-BE49-F238E27FC236}">
              <a16:creationId xmlns:a16="http://schemas.microsoft.com/office/drawing/2014/main" id="{00000000-0008-0000-0E00-00009996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25400</xdr:colOff>
      <xdr:row>1</xdr:row>
      <xdr:rowOff>152400</xdr:rowOff>
    </xdr:from>
    <xdr:to>
      <xdr:col>3</xdr:col>
      <xdr:colOff>685800</xdr:colOff>
      <xdr:row>4</xdr:row>
      <xdr:rowOff>76200</xdr:rowOff>
    </xdr:to>
    <xdr:pic>
      <xdr:nvPicPr>
        <xdr:cNvPr id="7902874" name="4 Imagen" descr="ODINA-logo.jpg">
          <a:extLst>
            <a:ext uri="{FF2B5EF4-FFF2-40B4-BE49-F238E27FC236}">
              <a16:creationId xmlns:a16="http://schemas.microsoft.com/office/drawing/2014/main" id="{00000000-0008-0000-0E00-00009A96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969"/>
        <a:stretch>
          <a:fillRect/>
        </a:stretch>
      </xdr:blipFill>
      <xdr:spPr bwMode="auto">
        <a:xfrm>
          <a:off x="2736850" y="31750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92</xdr:row>
      <xdr:rowOff>69850</xdr:rowOff>
    </xdr:from>
    <xdr:to>
      <xdr:col>13</xdr:col>
      <xdr:colOff>336550</xdr:colOff>
      <xdr:row>94</xdr:row>
      <xdr:rowOff>146050</xdr:rowOff>
    </xdr:to>
    <xdr:pic>
      <xdr:nvPicPr>
        <xdr:cNvPr id="7902875" name="4 Imagen" descr="ODINA-logo.jpg">
          <a:extLst>
            <a:ext uri="{FF2B5EF4-FFF2-40B4-BE49-F238E27FC236}">
              <a16:creationId xmlns:a16="http://schemas.microsoft.com/office/drawing/2014/main" id="{00000000-0008-0000-0E00-00009B96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204"/>
        <a:stretch>
          <a:fillRect/>
        </a:stretch>
      </xdr:blipFill>
      <xdr:spPr bwMode="auto">
        <a:xfrm>
          <a:off x="10007600" y="15259050"/>
          <a:ext cx="6604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</xdr:colOff>
      <xdr:row>1</xdr:row>
      <xdr:rowOff>12700</xdr:rowOff>
    </xdr:from>
    <xdr:to>
      <xdr:col>2</xdr:col>
      <xdr:colOff>749300</xdr:colOff>
      <xdr:row>4</xdr:row>
      <xdr:rowOff>88900</xdr:rowOff>
    </xdr:to>
    <xdr:pic>
      <xdr:nvPicPr>
        <xdr:cNvPr id="7902876" name="Picture 3" descr="http://t1.gstatic.com/images?q=tbn:ANd9GcQgx_RW90mwnn7m2oZ6ncthIpiTm5qWVLgsMGdVS_MhYZB3OesL1Q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9C96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77800"/>
          <a:ext cx="698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12700</xdr:colOff>
      <xdr:row>100</xdr:row>
      <xdr:rowOff>95250</xdr:rowOff>
    </xdr:to>
    <xdr:graphicFrame macro="">
      <xdr:nvGraphicFramePr>
        <xdr:cNvPr id="7904922" name="Chart 1">
          <a:extLst>
            <a:ext uri="{FF2B5EF4-FFF2-40B4-BE49-F238E27FC236}">
              <a16:creationId xmlns:a16="http://schemas.microsoft.com/office/drawing/2014/main" id="{00000000-0008-0000-0F00-00009A9E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25400</xdr:colOff>
      <xdr:row>1</xdr:row>
      <xdr:rowOff>133350</xdr:rowOff>
    </xdr:from>
    <xdr:to>
      <xdr:col>3</xdr:col>
      <xdr:colOff>685800</xdr:colOff>
      <xdr:row>4</xdr:row>
      <xdr:rowOff>38100</xdr:rowOff>
    </xdr:to>
    <xdr:pic>
      <xdr:nvPicPr>
        <xdr:cNvPr id="7904923" name="4 Imagen" descr="ODINA-logo.jpg">
          <a:extLst>
            <a:ext uri="{FF2B5EF4-FFF2-40B4-BE49-F238E27FC236}">
              <a16:creationId xmlns:a16="http://schemas.microsoft.com/office/drawing/2014/main" id="{00000000-0008-0000-0F00-00009B9E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153"/>
        <a:stretch>
          <a:fillRect/>
        </a:stretch>
      </xdr:blipFill>
      <xdr:spPr bwMode="auto">
        <a:xfrm>
          <a:off x="2736850" y="298450"/>
          <a:ext cx="660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266700</xdr:colOff>
      <xdr:row>98</xdr:row>
      <xdr:rowOff>95251</xdr:rowOff>
    </xdr:from>
    <xdr:to>
      <xdr:col>12</xdr:col>
      <xdr:colOff>723900</xdr:colOff>
      <xdr:row>100</xdr:row>
      <xdr:rowOff>55197</xdr:rowOff>
    </xdr:to>
    <xdr:pic>
      <xdr:nvPicPr>
        <xdr:cNvPr id="7904924" name="4 Imagen" descr="ODINA-logo.jpg">
          <a:extLst>
            <a:ext uri="{FF2B5EF4-FFF2-40B4-BE49-F238E27FC236}">
              <a16:creationId xmlns:a16="http://schemas.microsoft.com/office/drawing/2014/main" id="{00000000-0008-0000-0F00-00009C9E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9836150" y="16306801"/>
          <a:ext cx="457200" cy="290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25400</xdr:colOff>
      <xdr:row>1</xdr:row>
      <xdr:rowOff>0</xdr:rowOff>
    </xdr:from>
    <xdr:to>
      <xdr:col>2</xdr:col>
      <xdr:colOff>742950</xdr:colOff>
      <xdr:row>4</xdr:row>
      <xdr:rowOff>12700</xdr:rowOff>
    </xdr:to>
    <xdr:pic>
      <xdr:nvPicPr>
        <xdr:cNvPr id="7904925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F00-00009D9E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165100"/>
          <a:ext cx="7175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31750</xdr:rowOff>
    </xdr:from>
    <xdr:to>
      <xdr:col>8</xdr:col>
      <xdr:colOff>95250</xdr:colOff>
      <xdr:row>93</xdr:row>
      <xdr:rowOff>0</xdr:rowOff>
    </xdr:to>
    <xdr:graphicFrame macro="">
      <xdr:nvGraphicFramePr>
        <xdr:cNvPr id="7906969" name="1 Gráfico">
          <a:extLst>
            <a:ext uri="{FF2B5EF4-FFF2-40B4-BE49-F238E27FC236}">
              <a16:creationId xmlns:a16="http://schemas.microsoft.com/office/drawing/2014/main" id="{00000000-0008-0000-1000-000099A6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190500</xdr:colOff>
      <xdr:row>89</xdr:row>
      <xdr:rowOff>152400</xdr:rowOff>
    </xdr:from>
    <xdr:to>
      <xdr:col>8</xdr:col>
      <xdr:colOff>82550</xdr:colOff>
      <xdr:row>92</xdr:row>
      <xdr:rowOff>38100</xdr:rowOff>
    </xdr:to>
    <xdr:pic>
      <xdr:nvPicPr>
        <xdr:cNvPr id="7906970" name="4 Imagen" descr="ODINA-logo.jpg">
          <a:extLst>
            <a:ext uri="{FF2B5EF4-FFF2-40B4-BE49-F238E27FC236}">
              <a16:creationId xmlns:a16="http://schemas.microsoft.com/office/drawing/2014/main" id="{00000000-0008-0000-1000-00009AA6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b="24998"/>
        <a:stretch>
          <a:fillRect/>
        </a:stretch>
      </xdr:blipFill>
      <xdr:spPr bwMode="auto">
        <a:xfrm>
          <a:off x="5524500" y="14846300"/>
          <a:ext cx="654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25400</xdr:colOff>
      <xdr:row>1</xdr:row>
      <xdr:rowOff>88900</xdr:rowOff>
    </xdr:from>
    <xdr:to>
      <xdr:col>3</xdr:col>
      <xdr:colOff>723900</xdr:colOff>
      <xdr:row>4</xdr:row>
      <xdr:rowOff>19050</xdr:rowOff>
    </xdr:to>
    <xdr:pic>
      <xdr:nvPicPr>
        <xdr:cNvPr id="7906971" name="4 Imagen" descr="ODINA-logo.jpg">
          <a:extLst>
            <a:ext uri="{FF2B5EF4-FFF2-40B4-BE49-F238E27FC236}">
              <a16:creationId xmlns:a16="http://schemas.microsoft.com/office/drawing/2014/main" id="{00000000-0008-0000-1000-00009BA6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000"/>
        <a:stretch>
          <a:fillRect/>
        </a:stretch>
      </xdr:blipFill>
      <xdr:spPr bwMode="auto">
        <a:xfrm>
          <a:off x="2311400" y="254000"/>
          <a:ext cx="6985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0</xdr:row>
      <xdr:rowOff>127000</xdr:rowOff>
    </xdr:from>
    <xdr:to>
      <xdr:col>2</xdr:col>
      <xdr:colOff>717550</xdr:colOff>
      <xdr:row>4</xdr:row>
      <xdr:rowOff>19050</xdr:rowOff>
    </xdr:to>
    <xdr:pic>
      <xdr:nvPicPr>
        <xdr:cNvPr id="7906972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000-00009CA6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27000"/>
          <a:ext cx="660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152400</xdr:rowOff>
    </xdr:from>
    <xdr:to>
      <xdr:col>7</xdr:col>
      <xdr:colOff>0</xdr:colOff>
      <xdr:row>35</xdr:row>
      <xdr:rowOff>114300</xdr:rowOff>
    </xdr:to>
    <xdr:graphicFrame macro="">
      <xdr:nvGraphicFramePr>
        <xdr:cNvPr id="7910373" name="1 Gráfico">
          <a:extLst>
            <a:ext uri="{FF2B5EF4-FFF2-40B4-BE49-F238E27FC236}">
              <a16:creationId xmlns:a16="http://schemas.microsoft.com/office/drawing/2014/main" id="{00000000-0008-0000-1100-0000E5B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3</xdr:row>
      <xdr:rowOff>146050</xdr:rowOff>
    </xdr:from>
    <xdr:to>
      <xdr:col>14</xdr:col>
      <xdr:colOff>12700</xdr:colOff>
      <xdr:row>35</xdr:row>
      <xdr:rowOff>114300</xdr:rowOff>
    </xdr:to>
    <xdr:graphicFrame macro="">
      <xdr:nvGraphicFramePr>
        <xdr:cNvPr id="7910374" name="2 Gráfico">
          <a:extLst>
            <a:ext uri="{FF2B5EF4-FFF2-40B4-BE49-F238E27FC236}">
              <a16:creationId xmlns:a16="http://schemas.microsoft.com/office/drawing/2014/main" id="{00000000-0008-0000-1100-0000E6B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57150</xdr:colOff>
      <xdr:row>32</xdr:row>
      <xdr:rowOff>146050</xdr:rowOff>
    </xdr:from>
    <xdr:to>
      <xdr:col>6</xdr:col>
      <xdr:colOff>717550</xdr:colOff>
      <xdr:row>35</xdr:row>
      <xdr:rowOff>50800</xdr:rowOff>
    </xdr:to>
    <xdr:pic>
      <xdr:nvPicPr>
        <xdr:cNvPr id="7910375" name="4 Imagen" descr="ODINA-logo.jpg">
          <a:extLst>
            <a:ext uri="{FF2B5EF4-FFF2-40B4-BE49-F238E27FC236}">
              <a16:creationId xmlns:a16="http://schemas.microsoft.com/office/drawing/2014/main" id="{00000000-0008-0000-1100-0000E7B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906"/>
        <a:stretch>
          <a:fillRect/>
        </a:stretch>
      </xdr:blipFill>
      <xdr:spPr bwMode="auto">
        <a:xfrm>
          <a:off x="4629150" y="5429250"/>
          <a:ext cx="660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69850</xdr:colOff>
      <xdr:row>32</xdr:row>
      <xdr:rowOff>152400</xdr:rowOff>
    </xdr:from>
    <xdr:to>
      <xdr:col>13</xdr:col>
      <xdr:colOff>723900</xdr:colOff>
      <xdr:row>35</xdr:row>
      <xdr:rowOff>88900</xdr:rowOff>
    </xdr:to>
    <xdr:pic>
      <xdr:nvPicPr>
        <xdr:cNvPr id="7910376" name="4 Imagen" descr="ODINA-logo.jpg">
          <a:extLst>
            <a:ext uri="{FF2B5EF4-FFF2-40B4-BE49-F238E27FC236}">
              <a16:creationId xmlns:a16="http://schemas.microsoft.com/office/drawing/2014/main" id="{00000000-0008-0000-1100-0000E8B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9531350" y="5435600"/>
          <a:ext cx="6540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1</xdr:row>
      <xdr:rowOff>57150</xdr:rowOff>
    </xdr:from>
    <xdr:to>
      <xdr:col>3</xdr:col>
      <xdr:colOff>679450</xdr:colOff>
      <xdr:row>3</xdr:row>
      <xdr:rowOff>146050</xdr:rowOff>
    </xdr:to>
    <xdr:pic>
      <xdr:nvPicPr>
        <xdr:cNvPr id="7910377" name="4 Imagen" descr="ODINA-logo.jpg">
          <a:extLst>
            <a:ext uri="{FF2B5EF4-FFF2-40B4-BE49-F238E27FC236}">
              <a16:creationId xmlns:a16="http://schemas.microsoft.com/office/drawing/2014/main" id="{00000000-0008-0000-1100-0000E9B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305050" y="22225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69850</xdr:colOff>
      <xdr:row>0</xdr:row>
      <xdr:rowOff>95250</xdr:rowOff>
    </xdr:from>
    <xdr:to>
      <xdr:col>2</xdr:col>
      <xdr:colOff>717550</xdr:colOff>
      <xdr:row>3</xdr:row>
      <xdr:rowOff>146050</xdr:rowOff>
    </xdr:to>
    <xdr:pic>
      <xdr:nvPicPr>
        <xdr:cNvPr id="7910378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EAB3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850" y="95250"/>
          <a:ext cx="6477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7543800</xdr:colOff>
      <xdr:row>3</xdr:row>
      <xdr:rowOff>0</xdr:rowOff>
    </xdr:from>
    <xdr:to>
      <xdr:col>1</xdr:col>
      <xdr:colOff>8680450</xdr:colOff>
      <xdr:row>6</xdr:row>
      <xdr:rowOff>139700</xdr:rowOff>
    </xdr:to>
    <xdr:pic>
      <xdr:nvPicPr>
        <xdr:cNvPr id="2727" name="1 Imagen" descr="ODINA-logo.jpg">
          <a:extLst>
            <a:ext uri="{FF2B5EF4-FFF2-40B4-BE49-F238E27FC236}">
              <a16:creationId xmlns:a16="http://schemas.microsoft.com/office/drawing/2014/main" id="{00000000-0008-0000-0100-0000A7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398"/>
        <a:stretch>
          <a:fillRect/>
        </a:stretch>
      </xdr:blipFill>
      <xdr:spPr bwMode="auto">
        <a:xfrm>
          <a:off x="8343900" y="730250"/>
          <a:ext cx="11366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76200</xdr:rowOff>
    </xdr:from>
    <xdr:to>
      <xdr:col>9</xdr:col>
      <xdr:colOff>647700</xdr:colOff>
      <xdr:row>21</xdr:row>
      <xdr:rowOff>114300</xdr:rowOff>
    </xdr:to>
    <xdr:graphicFrame macro="">
      <xdr:nvGraphicFramePr>
        <xdr:cNvPr id="7914469" name="1 Gráfico">
          <a:extLst>
            <a:ext uri="{FF2B5EF4-FFF2-40B4-BE49-F238E27FC236}">
              <a16:creationId xmlns:a16="http://schemas.microsoft.com/office/drawing/2014/main" id="{00000000-0008-0000-1200-0000E5C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76200</xdr:colOff>
      <xdr:row>18</xdr:row>
      <xdr:rowOff>152400</xdr:rowOff>
    </xdr:from>
    <xdr:to>
      <xdr:col>9</xdr:col>
      <xdr:colOff>628650</xdr:colOff>
      <xdr:row>21</xdr:row>
      <xdr:rowOff>0</xdr:rowOff>
    </xdr:to>
    <xdr:pic>
      <xdr:nvPicPr>
        <xdr:cNvPr id="7914470" name="4 Imagen" descr="ODINA-logo.jpg">
          <a:extLst>
            <a:ext uri="{FF2B5EF4-FFF2-40B4-BE49-F238E27FC236}">
              <a16:creationId xmlns:a16="http://schemas.microsoft.com/office/drawing/2014/main" id="{00000000-0008-0000-1200-0000E6C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454"/>
        <a:stretch>
          <a:fillRect/>
        </a:stretch>
      </xdr:blipFill>
      <xdr:spPr bwMode="auto">
        <a:xfrm>
          <a:off x="6934200" y="31242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</xdr:row>
      <xdr:rowOff>95250</xdr:rowOff>
    </xdr:from>
    <xdr:to>
      <xdr:col>2</xdr:col>
      <xdr:colOff>717550</xdr:colOff>
      <xdr:row>3</xdr:row>
      <xdr:rowOff>152400</xdr:rowOff>
    </xdr:to>
    <xdr:pic>
      <xdr:nvPicPr>
        <xdr:cNvPr id="7914471" name="4 Imagen" descr="ODINA-logo.jpg">
          <a:extLst>
            <a:ext uri="{FF2B5EF4-FFF2-40B4-BE49-F238E27FC236}">
              <a16:creationId xmlns:a16="http://schemas.microsoft.com/office/drawing/2014/main" id="{00000000-0008-0000-1200-0000E7C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21568"/>
        <a:stretch>
          <a:fillRect/>
        </a:stretch>
      </xdr:blipFill>
      <xdr:spPr bwMode="auto">
        <a:xfrm>
          <a:off x="1600200" y="260350"/>
          <a:ext cx="64135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23</xdr:row>
      <xdr:rowOff>12700</xdr:rowOff>
    </xdr:from>
    <xdr:to>
      <xdr:col>6</xdr:col>
      <xdr:colOff>501650</xdr:colOff>
      <xdr:row>44</xdr:row>
      <xdr:rowOff>50800</xdr:rowOff>
    </xdr:to>
    <xdr:graphicFrame macro="">
      <xdr:nvGraphicFramePr>
        <xdr:cNvPr id="7914472" name="4 Gráfico">
          <a:extLst>
            <a:ext uri="{FF2B5EF4-FFF2-40B4-BE49-F238E27FC236}">
              <a16:creationId xmlns:a16="http://schemas.microsoft.com/office/drawing/2014/main" id="{00000000-0008-0000-1200-0000E8C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742950</xdr:colOff>
      <xdr:row>22</xdr:row>
      <xdr:rowOff>165100</xdr:rowOff>
    </xdr:from>
    <xdr:to>
      <xdr:col>13</xdr:col>
      <xdr:colOff>476250</xdr:colOff>
      <xdr:row>44</xdr:row>
      <xdr:rowOff>57150</xdr:rowOff>
    </xdr:to>
    <xdr:graphicFrame macro="">
      <xdr:nvGraphicFramePr>
        <xdr:cNvPr id="7914473" name="5 Gráfico">
          <a:extLst>
            <a:ext uri="{FF2B5EF4-FFF2-40B4-BE49-F238E27FC236}">
              <a16:creationId xmlns:a16="http://schemas.microsoft.com/office/drawing/2014/main" id="{00000000-0008-0000-1200-0000E9C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57150</xdr:colOff>
      <xdr:row>1</xdr:row>
      <xdr:rowOff>12700</xdr:rowOff>
    </xdr:from>
    <xdr:to>
      <xdr:col>2</xdr:col>
      <xdr:colOff>0</xdr:colOff>
      <xdr:row>3</xdr:row>
      <xdr:rowOff>152400</xdr:rowOff>
    </xdr:to>
    <xdr:pic>
      <xdr:nvPicPr>
        <xdr:cNvPr id="7914474" name="Picture 1" descr="http://t1.gstatic.com/images?q=tbn:ANd9GcQgx_RW90mwnn7m2oZ6ncthIpiTm5qWVLgsMGdVS_MhYZB3OesL1Q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200-0000EAC3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77800"/>
          <a:ext cx="70485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0.8855</cdr:x>
      <cdr:y>0.89825</cdr:y>
    </cdr:from>
    <cdr:to>
      <cdr:x>0.88574</cdr:x>
      <cdr:y>0.89971</cdr:y>
    </cdr:to>
    <cdr:pic>
      <cdr:nvPicPr>
        <cdr:cNvPr id="2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00D061D1-AB60-40DD-8856-98AC86140D3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18398"/>
        <a:stretch xmlns:a="http://schemas.openxmlformats.org/drawingml/2006/main"/>
      </cdr:blipFill>
      <cdr:spPr bwMode="auto">
        <a:xfrm xmlns:a="http://schemas.openxmlformats.org/drawingml/2006/main">
          <a:off x="4475221" y="3028481"/>
          <a:ext cx="601604" cy="29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0.86608</cdr:x>
      <cdr:y>0.89312</cdr:y>
    </cdr:from>
    <cdr:to>
      <cdr:x>0.99243</cdr:x>
      <cdr:y>0.97655</cdr:y>
    </cdr:to>
    <cdr:pic>
      <cdr:nvPicPr>
        <cdr:cNvPr id="3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C0B92A49-6FB2-4AFA-94AC-2A17E0EADE71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20684"/>
        <a:stretch xmlns:a="http://schemas.openxmlformats.org/drawingml/2006/main"/>
      </cdr:blipFill>
      <cdr:spPr bwMode="auto">
        <a:xfrm xmlns:a="http://schemas.openxmlformats.org/drawingml/2006/main">
          <a:off x="4394200" y="3130550"/>
          <a:ext cx="641064" cy="292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0.87077</cdr:x>
      <cdr:y>0.8817</cdr:y>
    </cdr:from>
    <cdr:to>
      <cdr:x>0.99728</cdr:x>
      <cdr:y>0.96468</cdr:y>
    </cdr:to>
    <cdr:pic>
      <cdr:nvPicPr>
        <cdr:cNvPr id="2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45560431-5307-46CA-99CE-8EE73D561961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20684"/>
        <a:stretch xmlns:a="http://schemas.openxmlformats.org/drawingml/2006/main"/>
      </cdr:blipFill>
      <cdr:spPr bwMode="auto">
        <a:xfrm xmlns:a="http://schemas.openxmlformats.org/drawingml/2006/main">
          <a:off x="4428574" y="3038477"/>
          <a:ext cx="623746" cy="2952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5</xdr:row>
      <xdr:rowOff>12700</xdr:rowOff>
    </xdr:from>
    <xdr:to>
      <xdr:col>8</xdr:col>
      <xdr:colOff>304800</xdr:colOff>
      <xdr:row>67</xdr:row>
      <xdr:rowOff>76200</xdr:rowOff>
    </xdr:to>
    <xdr:graphicFrame macro="">
      <xdr:nvGraphicFramePr>
        <xdr:cNvPr id="7916185" name="1 Gráfico">
          <a:extLst>
            <a:ext uri="{FF2B5EF4-FFF2-40B4-BE49-F238E27FC236}">
              <a16:creationId xmlns:a16="http://schemas.microsoft.com/office/drawing/2014/main" id="{00000000-0008-0000-1300-000099CA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57150</xdr:colOff>
      <xdr:row>1</xdr:row>
      <xdr:rowOff>152400</xdr:rowOff>
    </xdr:from>
    <xdr:to>
      <xdr:col>3</xdr:col>
      <xdr:colOff>736600</xdr:colOff>
      <xdr:row>4</xdr:row>
      <xdr:rowOff>69850</xdr:rowOff>
    </xdr:to>
    <xdr:pic>
      <xdr:nvPicPr>
        <xdr:cNvPr id="7916186" name="4 Imagen" descr="ODINA-logo.jpg">
          <a:extLst>
            <a:ext uri="{FF2B5EF4-FFF2-40B4-BE49-F238E27FC236}">
              <a16:creationId xmlns:a16="http://schemas.microsoft.com/office/drawing/2014/main" id="{00000000-0008-0000-1300-00009ACA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221"/>
        <a:stretch>
          <a:fillRect/>
        </a:stretch>
      </xdr:blipFill>
      <xdr:spPr bwMode="auto">
        <a:xfrm>
          <a:off x="2343150" y="317500"/>
          <a:ext cx="6794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25400</xdr:colOff>
      <xdr:row>1</xdr:row>
      <xdr:rowOff>12700</xdr:rowOff>
    </xdr:from>
    <xdr:to>
      <xdr:col>3</xdr:col>
      <xdr:colOff>25400</xdr:colOff>
      <xdr:row>4</xdr:row>
      <xdr:rowOff>31750</xdr:rowOff>
    </xdr:to>
    <xdr:pic>
      <xdr:nvPicPr>
        <xdr:cNvPr id="7916188" name="Picture 1" descr="http://t1.gstatic.com/images?q=tbn:ANd9GcQgx_RW90mwnn7m2oZ6ncthIpiTm5qWVLgsMGdVS_MhYZB3OesL1Q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9CCA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" y="177800"/>
          <a:ext cx="762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0.8824</cdr:x>
      <cdr:y>0.96917</cdr:y>
    </cdr:from>
    <cdr:to>
      <cdr:x>0.99661</cdr:x>
      <cdr:y>0.99757</cdr:y>
    </cdr:to>
    <cdr:pic>
      <cdr:nvPicPr>
        <cdr:cNvPr id="3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C0B92A49-6FB2-4AFA-94AC-2A17E0EADE71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20684"/>
        <a:stretch xmlns:a="http://schemas.openxmlformats.org/drawingml/2006/main"/>
      </cdr:blipFill>
      <cdr:spPr bwMode="auto">
        <a:xfrm xmlns:a="http://schemas.openxmlformats.org/drawingml/2006/main">
          <a:off x="4953286" y="9982200"/>
          <a:ext cx="641064" cy="292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</xdr:colOff>
      <xdr:row>1</xdr:row>
      <xdr:rowOff>114300</xdr:rowOff>
    </xdr:from>
    <xdr:to>
      <xdr:col>3</xdr:col>
      <xdr:colOff>717550</xdr:colOff>
      <xdr:row>4</xdr:row>
      <xdr:rowOff>31750</xdr:rowOff>
    </xdr:to>
    <xdr:pic>
      <xdr:nvPicPr>
        <xdr:cNvPr id="7919589" name="4 Imagen" descr="ODINA-logo.jpg">
          <a:extLst>
            <a:ext uri="{FF2B5EF4-FFF2-40B4-BE49-F238E27FC236}">
              <a16:creationId xmlns:a16="http://schemas.microsoft.com/office/drawing/2014/main" id="{00000000-0008-0000-1400-0000E5D7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354"/>
        <a:stretch>
          <a:fillRect/>
        </a:stretch>
      </xdr:blipFill>
      <xdr:spPr bwMode="auto">
        <a:xfrm>
          <a:off x="2336800" y="279400"/>
          <a:ext cx="6667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165100</xdr:rowOff>
    </xdr:from>
    <xdr:to>
      <xdr:col>7</xdr:col>
      <xdr:colOff>25400</xdr:colOff>
      <xdr:row>72</xdr:row>
      <xdr:rowOff>133350</xdr:rowOff>
    </xdr:to>
    <xdr:graphicFrame macro="">
      <xdr:nvGraphicFramePr>
        <xdr:cNvPr id="7919590" name="3 Gráfico">
          <a:extLst>
            <a:ext uri="{FF2B5EF4-FFF2-40B4-BE49-F238E27FC236}">
              <a16:creationId xmlns:a16="http://schemas.microsoft.com/office/drawing/2014/main" id="{00000000-0008-0000-1400-0000E6D7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5</xdr:row>
      <xdr:rowOff>12700</xdr:rowOff>
    </xdr:from>
    <xdr:to>
      <xdr:col>15</xdr:col>
      <xdr:colOff>38100</xdr:colOff>
      <xdr:row>72</xdr:row>
      <xdr:rowOff>165100</xdr:rowOff>
    </xdr:to>
    <xdr:graphicFrame macro="">
      <xdr:nvGraphicFramePr>
        <xdr:cNvPr id="7919591" name="4 Gráfico">
          <a:extLst>
            <a:ext uri="{FF2B5EF4-FFF2-40B4-BE49-F238E27FC236}">
              <a16:creationId xmlns:a16="http://schemas.microsoft.com/office/drawing/2014/main" id="{00000000-0008-0000-1400-0000E7D7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12700</xdr:colOff>
      <xdr:row>1</xdr:row>
      <xdr:rowOff>12700</xdr:rowOff>
    </xdr:from>
    <xdr:to>
      <xdr:col>3</xdr:col>
      <xdr:colOff>0</xdr:colOff>
      <xdr:row>3</xdr:row>
      <xdr:rowOff>152400</xdr:rowOff>
    </xdr:to>
    <xdr:pic>
      <xdr:nvPicPr>
        <xdr:cNvPr id="7919594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400-0000EAD7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700" y="177800"/>
          <a:ext cx="7493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112889</xdr:colOff>
      <xdr:row>70</xdr:row>
      <xdr:rowOff>155222</xdr:rowOff>
    </xdr:from>
    <xdr:to>
      <xdr:col>6</xdr:col>
      <xdr:colOff>753953</xdr:colOff>
      <xdr:row>72</xdr:row>
      <xdr:rowOff>123108</xdr:rowOff>
    </xdr:to>
    <xdr:pic>
      <xdr:nvPicPr>
        <xdr:cNvPr id="8" name="4 Imagen" descr="ODINA-logo.jpg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b="20684"/>
        <a:stretch/>
      </xdr:blipFill>
      <xdr:spPr bwMode="auto">
        <a:xfrm>
          <a:off x="4684889" y="11514666"/>
          <a:ext cx="641064" cy="292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134055</xdr:colOff>
      <xdr:row>71</xdr:row>
      <xdr:rowOff>0</xdr:rowOff>
    </xdr:from>
    <xdr:to>
      <xdr:col>15</xdr:col>
      <xdr:colOff>13119</xdr:colOff>
      <xdr:row>72</xdr:row>
      <xdr:rowOff>130164</xdr:rowOff>
    </xdr:to>
    <xdr:pic>
      <xdr:nvPicPr>
        <xdr:cNvPr id="9" name="4 Imagen" descr="ODINA-logo.jpg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b="20684"/>
        <a:stretch/>
      </xdr:blipFill>
      <xdr:spPr bwMode="auto">
        <a:xfrm>
          <a:off x="10802055" y="11521722"/>
          <a:ext cx="641064" cy="292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1993900</xdr:colOff>
      <xdr:row>3</xdr:row>
      <xdr:rowOff>88900</xdr:rowOff>
    </xdr:from>
    <xdr:to>
      <xdr:col>0</xdr:col>
      <xdr:colOff>2686050</xdr:colOff>
      <xdr:row>6</xdr:row>
      <xdr:rowOff>0</xdr:rowOff>
    </xdr:to>
    <xdr:pic>
      <xdr:nvPicPr>
        <xdr:cNvPr id="7890253" name="4 Imagen" descr="ODINA-logo.jpg">
          <a:extLst>
            <a:ext uri="{FF2B5EF4-FFF2-40B4-BE49-F238E27FC236}">
              <a16:creationId xmlns:a16="http://schemas.microsoft.com/office/drawing/2014/main" id="{00000000-0008-0000-0200-00004D65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231"/>
        <a:stretch>
          <a:fillRect/>
        </a:stretch>
      </xdr:blipFill>
      <xdr:spPr bwMode="auto">
        <a:xfrm>
          <a:off x="1993900" y="584200"/>
          <a:ext cx="69215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1314450</xdr:colOff>
      <xdr:row>3</xdr:row>
      <xdr:rowOff>31750</xdr:rowOff>
    </xdr:from>
    <xdr:to>
      <xdr:col>0</xdr:col>
      <xdr:colOff>1993900</xdr:colOff>
      <xdr:row>5</xdr:row>
      <xdr:rowOff>133350</xdr:rowOff>
    </xdr:to>
    <xdr:pic>
      <xdr:nvPicPr>
        <xdr:cNvPr id="7890254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4E65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527050"/>
          <a:ext cx="6794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</xdr:row>
      <xdr:rowOff>50800</xdr:rowOff>
    </xdr:from>
    <xdr:to>
      <xdr:col>2</xdr:col>
      <xdr:colOff>736600</xdr:colOff>
      <xdr:row>4</xdr:row>
      <xdr:rowOff>107950</xdr:rowOff>
    </xdr:to>
    <xdr:pic>
      <xdr:nvPicPr>
        <xdr:cNvPr id="7891278" name="4 Imagen" descr="ODINA-logo.jpg">
          <a:extLst>
            <a:ext uri="{FF2B5EF4-FFF2-40B4-BE49-F238E27FC236}">
              <a16:creationId xmlns:a16="http://schemas.microsoft.com/office/drawing/2014/main" id="{00000000-0008-0000-0300-00004E69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4171950" y="381000"/>
          <a:ext cx="660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69850</xdr:colOff>
      <xdr:row>1</xdr:row>
      <xdr:rowOff>76200</xdr:rowOff>
    </xdr:from>
    <xdr:to>
      <xdr:col>1</xdr:col>
      <xdr:colOff>749300</xdr:colOff>
      <xdr:row>4</xdr:row>
      <xdr:rowOff>114300</xdr:rowOff>
    </xdr:to>
    <xdr:pic>
      <xdr:nvPicPr>
        <xdr:cNvPr id="7891279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4F69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3600" y="241300"/>
          <a:ext cx="6794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2178050</xdr:colOff>
      <xdr:row>3</xdr:row>
      <xdr:rowOff>133350</xdr:rowOff>
    </xdr:from>
    <xdr:to>
      <xdr:col>1</xdr:col>
      <xdr:colOff>2863850</xdr:colOff>
      <xdr:row>6</xdr:row>
      <xdr:rowOff>31750</xdr:rowOff>
    </xdr:to>
    <xdr:pic>
      <xdr:nvPicPr>
        <xdr:cNvPr id="7892302" name="4 Imagen" descr="ODINA-logo.jpg">
          <a:extLst>
            <a:ext uri="{FF2B5EF4-FFF2-40B4-BE49-F238E27FC236}">
              <a16:creationId xmlns:a16="http://schemas.microsoft.com/office/drawing/2014/main" id="{00000000-0008-0000-0400-00004E6D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387600" y="628650"/>
          <a:ext cx="68580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1441450</xdr:colOff>
      <xdr:row>2</xdr:row>
      <xdr:rowOff>127000</xdr:rowOff>
    </xdr:from>
    <xdr:to>
      <xdr:col>1</xdr:col>
      <xdr:colOff>2159000</xdr:colOff>
      <xdr:row>6</xdr:row>
      <xdr:rowOff>0</xdr:rowOff>
    </xdr:to>
    <xdr:pic>
      <xdr:nvPicPr>
        <xdr:cNvPr id="7892303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4F6D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457200"/>
          <a:ext cx="7175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5</xdr:row>
      <xdr:rowOff>12700</xdr:rowOff>
    </xdr:from>
    <xdr:to>
      <xdr:col>2</xdr:col>
      <xdr:colOff>0</xdr:colOff>
      <xdr:row>7</xdr:row>
      <xdr:rowOff>31750</xdr:rowOff>
    </xdr:to>
    <xdr:pic>
      <xdr:nvPicPr>
        <xdr:cNvPr id="7893326" name="4 Imagen" descr="ODINA-logo.jpg">
          <a:extLst>
            <a:ext uri="{FF2B5EF4-FFF2-40B4-BE49-F238E27FC236}">
              <a16:creationId xmlns:a16="http://schemas.microsoft.com/office/drawing/2014/main" id="{00000000-0008-0000-0500-00004E71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343150" y="869950"/>
          <a:ext cx="6921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1416050</xdr:colOff>
      <xdr:row>4</xdr:row>
      <xdr:rowOff>101600</xdr:rowOff>
    </xdr:from>
    <xdr:to>
      <xdr:col>1</xdr:col>
      <xdr:colOff>2108200</xdr:colOff>
      <xdr:row>7</xdr:row>
      <xdr:rowOff>19050</xdr:rowOff>
    </xdr:to>
    <xdr:pic>
      <xdr:nvPicPr>
        <xdr:cNvPr id="7893327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4F71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0" y="762000"/>
          <a:ext cx="6921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2362200</xdr:colOff>
      <xdr:row>4</xdr:row>
      <xdr:rowOff>95250</xdr:rowOff>
    </xdr:from>
    <xdr:to>
      <xdr:col>1</xdr:col>
      <xdr:colOff>3054350</xdr:colOff>
      <xdr:row>6</xdr:row>
      <xdr:rowOff>127000</xdr:rowOff>
    </xdr:to>
    <xdr:pic>
      <xdr:nvPicPr>
        <xdr:cNvPr id="7894350" name="4 Imagen" descr="ODINA-logo.jpg">
          <a:extLst>
            <a:ext uri="{FF2B5EF4-FFF2-40B4-BE49-F238E27FC236}">
              <a16:creationId xmlns:a16="http://schemas.microsoft.com/office/drawing/2014/main" id="{00000000-0008-0000-0600-00004E75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21155"/>
        <a:stretch>
          <a:fillRect/>
        </a:stretch>
      </xdr:blipFill>
      <xdr:spPr bwMode="auto">
        <a:xfrm>
          <a:off x="2571750" y="755650"/>
          <a:ext cx="692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1625600</xdr:colOff>
      <xdr:row>3</xdr:row>
      <xdr:rowOff>133350</xdr:rowOff>
    </xdr:from>
    <xdr:to>
      <xdr:col>1</xdr:col>
      <xdr:colOff>2311400</xdr:colOff>
      <xdr:row>6</xdr:row>
      <xdr:rowOff>127000</xdr:rowOff>
    </xdr:to>
    <xdr:pic>
      <xdr:nvPicPr>
        <xdr:cNvPr id="7894351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4F75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150" y="628650"/>
          <a:ext cx="6858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2235200</xdr:colOff>
      <xdr:row>3</xdr:row>
      <xdr:rowOff>88900</xdr:rowOff>
    </xdr:from>
    <xdr:to>
      <xdr:col>2</xdr:col>
      <xdr:colOff>457200</xdr:colOff>
      <xdr:row>6</xdr:row>
      <xdr:rowOff>6350</xdr:rowOff>
    </xdr:to>
    <xdr:pic>
      <xdr:nvPicPr>
        <xdr:cNvPr id="6906318" name="4 Imagen" descr="ODINA-logo.jpg">
          <a:extLst>
            <a:ext uri="{FF2B5EF4-FFF2-40B4-BE49-F238E27FC236}">
              <a16:creationId xmlns:a16="http://schemas.microsoft.com/office/drawing/2014/main" id="{00000000-0008-0000-0700-0000CE616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444750" y="584200"/>
          <a:ext cx="68580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1574800</xdr:colOff>
      <xdr:row>3</xdr:row>
      <xdr:rowOff>0</xdr:rowOff>
    </xdr:from>
    <xdr:to>
      <xdr:col>1</xdr:col>
      <xdr:colOff>2197100</xdr:colOff>
      <xdr:row>5</xdr:row>
      <xdr:rowOff>133350</xdr:rowOff>
    </xdr:to>
    <xdr:pic>
      <xdr:nvPicPr>
        <xdr:cNvPr id="6906319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CF616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350" y="495300"/>
          <a:ext cx="6223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3035300</xdr:colOff>
      <xdr:row>5</xdr:row>
      <xdr:rowOff>107950</xdr:rowOff>
    </xdr:from>
    <xdr:to>
      <xdr:col>1</xdr:col>
      <xdr:colOff>3981450</xdr:colOff>
      <xdr:row>6</xdr:row>
      <xdr:rowOff>495300</xdr:rowOff>
    </xdr:to>
    <xdr:pic>
      <xdr:nvPicPr>
        <xdr:cNvPr id="10411018" name="4 Imagen" descr="ODINA-logo.jpg">
          <a:extLst>
            <a:ext uri="{FF2B5EF4-FFF2-40B4-BE49-F238E27FC236}">
              <a16:creationId xmlns:a16="http://schemas.microsoft.com/office/drawing/2014/main" id="{00000000-0008-0000-0800-00000ADC9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444"/>
        <a:stretch>
          <a:fillRect/>
        </a:stretch>
      </xdr:blipFill>
      <xdr:spPr bwMode="auto">
        <a:xfrm>
          <a:off x="3244850" y="984250"/>
          <a:ext cx="946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2108200</xdr:colOff>
      <xdr:row>4</xdr:row>
      <xdr:rowOff>152400</xdr:rowOff>
    </xdr:from>
    <xdr:to>
      <xdr:col>1</xdr:col>
      <xdr:colOff>2990850</xdr:colOff>
      <xdr:row>6</xdr:row>
      <xdr:rowOff>476250</xdr:rowOff>
    </xdr:to>
    <xdr:pic>
      <xdr:nvPicPr>
        <xdr:cNvPr id="10411019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BDC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750" y="863600"/>
          <a:ext cx="8826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2216150</xdr:colOff>
      <xdr:row>5</xdr:row>
      <xdr:rowOff>50800</xdr:rowOff>
    </xdr:from>
    <xdr:to>
      <xdr:col>1</xdr:col>
      <xdr:colOff>2222500</xdr:colOff>
      <xdr:row>6</xdr:row>
      <xdr:rowOff>215900</xdr:rowOff>
    </xdr:to>
    <xdr:pic>
      <xdr:nvPicPr>
        <xdr:cNvPr id="10411020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CDC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700" y="927100"/>
          <a:ext cx="63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225;ficos%20Ovied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BSERVATORIOS\ODINA\Datos_Contexto\Oviedo\Oviedo2022\Gr&#225;fico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Nacionalidades"/>
      <sheetName val="Edad-esp"/>
      <sheetName val="Edad-ext"/>
      <sheetName val="Barrios"/>
      <sheetName val="Barrio_sexo"/>
      <sheetName val="Continente"/>
    </sheetNames>
    <sheetDataSet>
      <sheetData sheetId="0"/>
      <sheetData sheetId="1">
        <row r="117">
          <cell r="A117" t="str">
            <v>Portugal</v>
          </cell>
          <cell r="C117">
            <v>2.321998459337515E-2</v>
          </cell>
          <cell r="E117">
            <v>1.6777901371894697E-2</v>
          </cell>
          <cell r="G117">
            <v>1.9723270440251572E-2</v>
          </cell>
        </row>
        <row r="118">
          <cell r="A118" t="str">
            <v>Argentina</v>
          </cell>
          <cell r="C118">
            <v>2.1789369428854406E-2</v>
          </cell>
          <cell r="E118">
            <v>1.9836855765665556E-2</v>
          </cell>
          <cell r="G118">
            <v>2.0729559748427672E-2</v>
          </cell>
        </row>
        <row r="119">
          <cell r="A119" t="str">
            <v>China</v>
          </cell>
          <cell r="C119">
            <v>2.3109937273027403E-2</v>
          </cell>
          <cell r="E119">
            <v>2.0300333704115683E-2</v>
          </cell>
          <cell r="G119">
            <v>2.1584905660377358E-2</v>
          </cell>
        </row>
        <row r="120">
          <cell r="A120" t="str">
            <v>Ecuador</v>
          </cell>
          <cell r="C120">
            <v>2.8282161329371631E-2</v>
          </cell>
          <cell r="E120">
            <v>2.3081201334816462E-2</v>
          </cell>
          <cell r="G120">
            <v>2.5459119496855347E-2</v>
          </cell>
        </row>
        <row r="121">
          <cell r="A121" t="str">
            <v>Senegal</v>
          </cell>
          <cell r="C121">
            <v>5.3813139650049524E-2</v>
          </cell>
          <cell r="E121">
            <v>9.5476455320726728E-3</v>
          </cell>
          <cell r="G121">
            <v>2.978616352201258E-2</v>
          </cell>
        </row>
        <row r="122">
          <cell r="A122" t="str">
            <v>Perú</v>
          </cell>
          <cell r="C122">
            <v>2.9492681853196874E-2</v>
          </cell>
          <cell r="E122">
            <v>3.0774935113088618E-2</v>
          </cell>
          <cell r="G122">
            <v>3.0188679245283019E-2</v>
          </cell>
        </row>
        <row r="123">
          <cell r="A123" t="str">
            <v>Cuba</v>
          </cell>
          <cell r="C123">
            <v>3.4995047870584349E-2</v>
          </cell>
          <cell r="E123">
            <v>3.4482758620689655E-2</v>
          </cell>
          <cell r="G123">
            <v>3.471698113207547E-2</v>
          </cell>
        </row>
        <row r="124">
          <cell r="A124" t="str">
            <v>Italia</v>
          </cell>
          <cell r="C124">
            <v>4.0497413887971831E-2</v>
          </cell>
          <cell r="E124">
            <v>3.1053021876158694E-2</v>
          </cell>
          <cell r="G124">
            <v>3.5371069182389935E-2</v>
          </cell>
        </row>
        <row r="125">
          <cell r="A125" t="str">
            <v>Brasil</v>
          </cell>
          <cell r="C125">
            <v>2.4760647078243644E-2</v>
          </cell>
          <cell r="E125">
            <v>4.6903967371153134E-2</v>
          </cell>
          <cell r="G125">
            <v>3.677987421383648E-2</v>
          </cell>
        </row>
        <row r="126">
          <cell r="A126" t="str">
            <v>Ucrania</v>
          </cell>
          <cell r="C126">
            <v>3.6205568394409596E-2</v>
          </cell>
          <cell r="E126">
            <v>5.2002224694104558E-2</v>
          </cell>
          <cell r="G126">
            <v>4.4779874213836481E-2</v>
          </cell>
        </row>
        <row r="127">
          <cell r="A127" t="str">
            <v>Marruecos</v>
          </cell>
          <cell r="C127">
            <v>6.5918344888301963E-2</v>
          </cell>
          <cell r="E127">
            <v>3.9766407119021137E-2</v>
          </cell>
          <cell r="G127">
            <v>5.1723270440251573E-2</v>
          </cell>
        </row>
        <row r="128">
          <cell r="A128" t="str">
            <v>Paraguay</v>
          </cell>
          <cell r="C128">
            <v>4.632992186640255E-2</v>
          </cell>
          <cell r="E128">
            <v>7.2766036336670378E-2</v>
          </cell>
          <cell r="G128">
            <v>6.0679245283018865E-2</v>
          </cell>
        </row>
        <row r="129">
          <cell r="A129" t="str">
            <v>Venezuela</v>
          </cell>
          <cell r="C129">
            <v>8.2975679542203154E-2</v>
          </cell>
          <cell r="E129">
            <v>9.6496106785317018E-2</v>
          </cell>
          <cell r="G129">
            <v>9.0314465408805028E-2</v>
          </cell>
        </row>
        <row r="130">
          <cell r="A130" t="str">
            <v>Rumanía</v>
          </cell>
          <cell r="C130">
            <v>0.11191812479366127</v>
          </cell>
          <cell r="E130">
            <v>0.1210604375231739</v>
          </cell>
          <cell r="G130">
            <v>0.11688050314465409</v>
          </cell>
        </row>
        <row r="131">
          <cell r="A131" t="str">
            <v>Colombia</v>
          </cell>
          <cell r="C131">
            <v>0.14746340926598436</v>
          </cell>
          <cell r="E131">
            <v>0.16129032258064516</v>
          </cell>
          <cell r="G131">
            <v>0.1549685534591195</v>
          </cell>
        </row>
      </sheetData>
      <sheetData sheetId="2">
        <row r="2">
          <cell r="A2" t="str">
            <v>0 -  4 años</v>
          </cell>
          <cell r="B2">
            <v>-2895</v>
          </cell>
          <cell r="C2">
            <v>2720</v>
          </cell>
        </row>
        <row r="3">
          <cell r="A3" t="str">
            <v>5 - 9 años</v>
          </cell>
          <cell r="B3">
            <v>-3767</v>
          </cell>
          <cell r="C3">
            <v>3505</v>
          </cell>
        </row>
        <row r="4">
          <cell r="A4" t="str">
            <v>10 - 14 años</v>
          </cell>
          <cell r="B4">
            <v>-4638</v>
          </cell>
          <cell r="C4">
            <v>4429</v>
          </cell>
        </row>
        <row r="5">
          <cell r="A5" t="str">
            <v>15 - 19 años</v>
          </cell>
          <cell r="B5">
            <v>-4658</v>
          </cell>
          <cell r="C5">
            <v>4442</v>
          </cell>
        </row>
        <row r="6">
          <cell r="A6" t="str">
            <v>20- 24 años</v>
          </cell>
          <cell r="B6">
            <v>-4221</v>
          </cell>
          <cell r="C6">
            <v>4050</v>
          </cell>
        </row>
        <row r="7">
          <cell r="A7" t="str">
            <v>25 - 29 años</v>
          </cell>
          <cell r="B7">
            <v>-3914</v>
          </cell>
          <cell r="C7">
            <v>3863</v>
          </cell>
        </row>
        <row r="8">
          <cell r="A8" t="str">
            <v>30 - 34 años</v>
          </cell>
          <cell r="B8">
            <v>-4067</v>
          </cell>
          <cell r="C8">
            <v>4188</v>
          </cell>
        </row>
        <row r="9">
          <cell r="A9" t="str">
            <v>35 - 39 años</v>
          </cell>
          <cell r="B9">
            <v>-4978</v>
          </cell>
          <cell r="C9">
            <v>5316</v>
          </cell>
        </row>
        <row r="10">
          <cell r="A10" t="str">
            <v>40 - 44 años</v>
          </cell>
          <cell r="B10">
            <v>-6701</v>
          </cell>
          <cell r="C10">
            <v>7300</v>
          </cell>
        </row>
        <row r="11">
          <cell r="A11" t="str">
            <v>45 - 49 años</v>
          </cell>
          <cell r="B11">
            <v>-8571</v>
          </cell>
          <cell r="C11">
            <v>9079</v>
          </cell>
        </row>
        <row r="12">
          <cell r="A12" t="str">
            <v>50 - 54 años</v>
          </cell>
          <cell r="B12">
            <v>-7972</v>
          </cell>
          <cell r="C12">
            <v>8740</v>
          </cell>
        </row>
        <row r="13">
          <cell r="A13" t="str">
            <v>55 - 59 años</v>
          </cell>
          <cell r="B13">
            <v>-7445</v>
          </cell>
          <cell r="C13">
            <v>8676</v>
          </cell>
        </row>
        <row r="14">
          <cell r="A14" t="str">
            <v>60 -  64 años</v>
          </cell>
          <cell r="B14">
            <v>-7303</v>
          </cell>
          <cell r="C14">
            <v>8743</v>
          </cell>
        </row>
        <row r="15">
          <cell r="A15" t="str">
            <v>65 - 69 años</v>
          </cell>
          <cell r="B15">
            <v>-6799</v>
          </cell>
          <cell r="C15">
            <v>8625</v>
          </cell>
        </row>
        <row r="16">
          <cell r="A16" t="str">
            <v>70 - 74 años</v>
          </cell>
          <cell r="B16">
            <v>-5535</v>
          </cell>
          <cell r="C16">
            <v>7300</v>
          </cell>
        </row>
        <row r="17">
          <cell r="A17" t="str">
            <v>75 - 79 años</v>
          </cell>
          <cell r="B17">
            <v>-4461</v>
          </cell>
          <cell r="C17">
            <v>6375</v>
          </cell>
        </row>
        <row r="18">
          <cell r="A18" t="str">
            <v>80 - 84 años</v>
          </cell>
          <cell r="B18">
            <v>-2622</v>
          </cell>
          <cell r="C18">
            <v>4055</v>
          </cell>
        </row>
        <row r="19">
          <cell r="A19" t="str">
            <v>85 -  89 años</v>
          </cell>
          <cell r="B19">
            <v>-1683</v>
          </cell>
          <cell r="C19">
            <v>3501</v>
          </cell>
        </row>
        <row r="20">
          <cell r="A20" t="str">
            <v>90 - 94 años</v>
          </cell>
          <cell r="B20">
            <v>-861</v>
          </cell>
          <cell r="C20">
            <v>2288</v>
          </cell>
        </row>
        <row r="21">
          <cell r="A21" t="str">
            <v>95 - 99 años</v>
          </cell>
          <cell r="B21">
            <v>-194</v>
          </cell>
          <cell r="C21">
            <v>714</v>
          </cell>
        </row>
        <row r="22">
          <cell r="A22" t="str">
            <v>100 - 104 años</v>
          </cell>
          <cell r="B22">
            <v>-29</v>
          </cell>
          <cell r="C22">
            <v>116</v>
          </cell>
        </row>
        <row r="23">
          <cell r="A23" t="str">
            <v>105 - 109 años</v>
          </cell>
          <cell r="B23">
            <v>-2</v>
          </cell>
          <cell r="C23">
            <v>9</v>
          </cell>
        </row>
        <row r="24">
          <cell r="A24" t="str">
            <v>110 - 114 años</v>
          </cell>
          <cell r="B24">
            <v>-2</v>
          </cell>
          <cell r="C24">
            <v>4</v>
          </cell>
        </row>
      </sheetData>
      <sheetData sheetId="3">
        <row r="1">
          <cell r="B1">
            <v>-275</v>
          </cell>
          <cell r="C1">
            <v>307</v>
          </cell>
        </row>
        <row r="2">
          <cell r="B2">
            <v>-484</v>
          </cell>
          <cell r="C2">
            <v>449</v>
          </cell>
        </row>
        <row r="3">
          <cell r="B3">
            <v>-485</v>
          </cell>
          <cell r="C3">
            <v>447</v>
          </cell>
        </row>
        <row r="4">
          <cell r="B4">
            <v>-508</v>
          </cell>
          <cell r="C4">
            <v>455</v>
          </cell>
        </row>
        <row r="5">
          <cell r="B5">
            <v>-797</v>
          </cell>
          <cell r="C5">
            <v>837</v>
          </cell>
        </row>
        <row r="6">
          <cell r="B6">
            <v>-1015</v>
          </cell>
          <cell r="C6">
            <v>1219</v>
          </cell>
        </row>
        <row r="7">
          <cell r="B7">
            <v>-1096</v>
          </cell>
          <cell r="C7">
            <v>1248</v>
          </cell>
        </row>
        <row r="8">
          <cell r="B8">
            <v>-1040</v>
          </cell>
          <cell r="C8">
            <v>1299</v>
          </cell>
        </row>
        <row r="9">
          <cell r="B9">
            <v>-971</v>
          </cell>
          <cell r="C9">
            <v>1171</v>
          </cell>
        </row>
        <row r="10">
          <cell r="B10">
            <v>-788</v>
          </cell>
          <cell r="C10">
            <v>969</v>
          </cell>
        </row>
        <row r="11">
          <cell r="B11">
            <v>-591</v>
          </cell>
          <cell r="C11">
            <v>726</v>
          </cell>
        </row>
        <row r="12">
          <cell r="B12">
            <v>-370</v>
          </cell>
          <cell r="C12">
            <v>556</v>
          </cell>
        </row>
        <row r="13">
          <cell r="B13">
            <v>-268</v>
          </cell>
          <cell r="C13">
            <v>417</v>
          </cell>
        </row>
        <row r="14">
          <cell r="B14">
            <v>-192</v>
          </cell>
          <cell r="C14">
            <v>313</v>
          </cell>
        </row>
        <row r="15">
          <cell r="B15">
            <v>-107</v>
          </cell>
          <cell r="C15">
            <v>176</v>
          </cell>
        </row>
        <row r="16">
          <cell r="B16">
            <v>-60</v>
          </cell>
          <cell r="C16">
            <v>114</v>
          </cell>
        </row>
        <row r="17">
          <cell r="B17">
            <v>-25</v>
          </cell>
          <cell r="C17">
            <v>53</v>
          </cell>
        </row>
        <row r="18">
          <cell r="B18">
            <v>-13</v>
          </cell>
          <cell r="C18">
            <v>20</v>
          </cell>
        </row>
        <row r="19">
          <cell r="B19">
            <v>-2</v>
          </cell>
          <cell r="C19">
            <v>7</v>
          </cell>
        </row>
        <row r="20">
          <cell r="B20">
            <v>0</v>
          </cell>
          <cell r="C20">
            <v>4</v>
          </cell>
        </row>
        <row r="21">
          <cell r="B21">
            <v>0</v>
          </cell>
          <cell r="C21">
            <v>1</v>
          </cell>
        </row>
        <row r="22">
          <cell r="B22">
            <v>0</v>
          </cell>
          <cell r="C22">
            <v>0</v>
          </cell>
        </row>
        <row r="23">
          <cell r="B23">
            <v>0</v>
          </cell>
          <cell r="C23">
            <v>0</v>
          </cell>
        </row>
      </sheetData>
      <sheetData sheetId="4">
        <row r="2">
          <cell r="A2" t="str">
            <v>SOGRANDIO</v>
          </cell>
          <cell r="B2">
            <v>0</v>
          </cell>
        </row>
        <row r="3">
          <cell r="A3" t="str">
            <v>SANTA MARINA DE PIEDRAMUELLE</v>
          </cell>
          <cell r="B3">
            <v>1.1111111111111112E-2</v>
          </cell>
        </row>
        <row r="4">
          <cell r="A4" t="str">
            <v>COLLOTO URBANO</v>
          </cell>
          <cell r="B4">
            <v>1.488095238095238E-2</v>
          </cell>
        </row>
        <row r="5">
          <cell r="A5" t="str">
            <v>PANDO-OVIEDO</v>
          </cell>
          <cell r="B5">
            <v>1.5267175572519083E-2</v>
          </cell>
        </row>
        <row r="6">
          <cell r="A6" t="str">
            <v>BRAÑES</v>
          </cell>
          <cell r="B6">
            <v>1.8461538461538463E-2</v>
          </cell>
        </row>
        <row r="7">
          <cell r="A7" t="str">
            <v>SAN CLAUDIO RURAL</v>
          </cell>
          <cell r="B7">
            <v>2.4169184290030211E-2</v>
          </cell>
        </row>
        <row r="8">
          <cell r="A8" t="str">
            <v>SAN LÁZARO</v>
          </cell>
          <cell r="B8">
            <v>2.8132992327365727E-2</v>
          </cell>
        </row>
        <row r="9">
          <cell r="A9" t="str">
            <v>SANTIANES</v>
          </cell>
          <cell r="B9">
            <v>3.1779661016949151E-2</v>
          </cell>
        </row>
        <row r="10">
          <cell r="A10" t="str">
            <v>LAS CAMPAS</v>
          </cell>
          <cell r="B10">
            <v>3.2608695652173912E-2</v>
          </cell>
        </row>
        <row r="11">
          <cell r="A11" t="str">
            <v>CENTRO-ESTE</v>
          </cell>
          <cell r="B11">
            <v>3.4749034749034749E-2</v>
          </cell>
        </row>
        <row r="12">
          <cell r="A12" t="str">
            <v>LA MANJOYA</v>
          </cell>
          <cell r="B12">
            <v>3.4975554719819481E-2</v>
          </cell>
        </row>
        <row r="13">
          <cell r="A13" t="str">
            <v>LORIANA</v>
          </cell>
          <cell r="B13">
            <v>3.5796766743648963E-2</v>
          </cell>
        </row>
        <row r="14">
          <cell r="A14" t="str">
            <v>OLIVARES</v>
          </cell>
          <cell r="B14">
            <v>3.7383177570093455E-2</v>
          </cell>
        </row>
        <row r="15">
          <cell r="A15" t="str">
            <v>PINTORIA</v>
          </cell>
          <cell r="B15">
            <v>3.8043478260869568E-2</v>
          </cell>
        </row>
        <row r="16">
          <cell r="A16" t="str">
            <v>OTERO</v>
          </cell>
          <cell r="B16">
            <v>3.8209606986899562E-2</v>
          </cell>
        </row>
        <row r="17">
          <cell r="A17" t="str">
            <v>NAVES</v>
          </cell>
          <cell r="B17">
            <v>3.9024390243902439E-2</v>
          </cell>
        </row>
        <row r="18">
          <cell r="A18" t="str">
            <v>NARANCO MONUMENTOS</v>
          </cell>
          <cell r="B18">
            <v>4.3670758703964578E-2</v>
          </cell>
        </row>
        <row r="19">
          <cell r="A19" t="str">
            <v>CERDEÑO URBANO</v>
          </cell>
          <cell r="B19">
            <v>4.7619047619047616E-2</v>
          </cell>
        </row>
        <row r="20">
          <cell r="A20" t="str">
            <v>UDRIÓN</v>
          </cell>
          <cell r="B20">
            <v>4.9689440993788817E-2</v>
          </cell>
        </row>
        <row r="21">
          <cell r="A21" t="str">
            <v>EL CRISTO</v>
          </cell>
          <cell r="B21">
            <v>4.9853372434017593E-2</v>
          </cell>
        </row>
        <row r="22">
          <cell r="A22" t="str">
            <v>LIMANES</v>
          </cell>
          <cell r="B22">
            <v>4.9924357034795766E-2</v>
          </cell>
        </row>
        <row r="23">
          <cell r="A23" t="str">
            <v>CENTRO-SUR</v>
          </cell>
          <cell r="B23">
            <v>5.0316637881404717E-2</v>
          </cell>
        </row>
        <row r="24">
          <cell r="A24" t="str">
            <v>SAN ESTEBAN</v>
          </cell>
          <cell r="B24">
            <v>5.0543478260869565E-2</v>
          </cell>
        </row>
        <row r="25">
          <cell r="A25" t="str">
            <v>LA MONXINA-LA FUERZA</v>
          </cell>
          <cell r="B25">
            <v>5.1930758988015982E-2</v>
          </cell>
        </row>
        <row r="26">
          <cell r="A26" t="str">
            <v>NARANCO-ESTE</v>
          </cell>
          <cell r="B26">
            <v>5.3191489361702128E-2</v>
          </cell>
        </row>
        <row r="27">
          <cell r="A27" t="str">
            <v>CIUDAD NARANCO</v>
          </cell>
          <cell r="B27">
            <v>5.4054054054054057E-2</v>
          </cell>
        </row>
        <row r="28">
          <cell r="A28" t="str">
            <v>LA ERIA</v>
          </cell>
          <cell r="B28">
            <v>5.4263565891472867E-2</v>
          </cell>
        </row>
        <row r="29">
          <cell r="A29" t="str">
            <v>LA FLORIDA</v>
          </cell>
          <cell r="B29">
            <v>5.4526204340921119E-2</v>
          </cell>
        </row>
        <row r="30">
          <cell r="A30" t="str">
            <v>PEREDA</v>
          </cell>
          <cell r="B30">
            <v>5.5870046763475262E-2</v>
          </cell>
        </row>
        <row r="31">
          <cell r="A31" t="str">
            <v>CERDEÑO RURAL</v>
          </cell>
          <cell r="B31">
            <v>5.679427850231384E-2</v>
          </cell>
        </row>
        <row r="32">
          <cell r="A32" t="str">
            <v>OLLONIEGO</v>
          </cell>
          <cell r="B32">
            <v>5.7180414065067367E-2</v>
          </cell>
        </row>
        <row r="33">
          <cell r="A33" t="str">
            <v>PUERTO</v>
          </cell>
          <cell r="B33">
            <v>6.0101867572156194E-2</v>
          </cell>
        </row>
        <row r="34">
          <cell r="A34" t="str">
            <v>PANDO</v>
          </cell>
          <cell r="B34">
            <v>6.1224489795918366E-2</v>
          </cell>
        </row>
        <row r="35">
          <cell r="A35" t="str">
            <v>TEATINOS</v>
          </cell>
          <cell r="B35">
            <v>6.2827225130890049E-2</v>
          </cell>
        </row>
        <row r="36">
          <cell r="A36" t="str">
            <v>BUENAVISTA</v>
          </cell>
          <cell r="B36">
            <v>6.5217391304347824E-2</v>
          </cell>
        </row>
        <row r="37">
          <cell r="A37" t="str">
            <v>CENTRO-NORTE</v>
          </cell>
          <cell r="B37">
            <v>6.9894249834765373E-2</v>
          </cell>
        </row>
        <row r="38">
          <cell r="A38" t="str">
            <v>VENTANIELLES</v>
          </cell>
          <cell r="B38">
            <v>7.2180451127819553E-2</v>
          </cell>
        </row>
        <row r="39">
          <cell r="A39" t="str">
            <v>PUMARÍN</v>
          </cell>
          <cell r="B39">
            <v>7.4866310160427801E-2</v>
          </cell>
        </row>
        <row r="40">
          <cell r="A40" t="str">
            <v>MANZANEDA</v>
          </cell>
          <cell r="B40">
            <v>7.5471698113207544E-2</v>
          </cell>
        </row>
        <row r="41">
          <cell r="A41" t="str">
            <v>TUDELA DE AGÜERIA</v>
          </cell>
          <cell r="B41">
            <v>7.615018508725542E-2</v>
          </cell>
        </row>
        <row r="42">
          <cell r="A42" t="str">
            <v>LAS CALDAS</v>
          </cell>
          <cell r="B42">
            <v>7.6216216216216215E-2</v>
          </cell>
        </row>
        <row r="43">
          <cell r="A43" t="str">
            <v>LATORES</v>
          </cell>
          <cell r="B43">
            <v>7.9152731326644368E-2</v>
          </cell>
        </row>
        <row r="44">
          <cell r="A44" t="str">
            <v>MONTE CERRADO</v>
          </cell>
          <cell r="B44">
            <v>8.0357142857142863E-2</v>
          </cell>
        </row>
        <row r="45">
          <cell r="A45" t="str">
            <v>UDRIÓN</v>
          </cell>
          <cell r="B45">
            <v>8.5409252669039148E-2</v>
          </cell>
        </row>
        <row r="46">
          <cell r="A46" t="str">
            <v>TRUBIA</v>
          </cell>
          <cell r="B46">
            <v>8.8560885608856083E-2</v>
          </cell>
        </row>
        <row r="47">
          <cell r="A47" t="str">
            <v>SAN CLAUDIO-URBANO</v>
          </cell>
          <cell r="B47">
            <v>8.8785046728971959E-2</v>
          </cell>
        </row>
        <row r="48">
          <cell r="A48" t="str">
            <v>ANTIGUO</v>
          </cell>
          <cell r="B48">
            <v>8.9801690756864463E-2</v>
          </cell>
        </row>
        <row r="49">
          <cell r="A49" t="str">
            <v>TOTAL</v>
          </cell>
          <cell r="B49">
            <v>8.9801690756864463E-2</v>
          </cell>
        </row>
        <row r="50">
          <cell r="A50" t="str">
            <v>PARQUE INVIERNO</v>
          </cell>
          <cell r="B50">
            <v>0.1</v>
          </cell>
        </row>
        <row r="51">
          <cell r="A51" t="str">
            <v>PONTÓN DE VAQUEROS</v>
          </cell>
          <cell r="B51">
            <v>0.1</v>
          </cell>
        </row>
        <row r="52">
          <cell r="A52" t="str">
            <v>COLLOTO RURAL</v>
          </cell>
          <cell r="B52">
            <v>0.10243867347672829</v>
          </cell>
        </row>
        <row r="53">
          <cell r="A53" t="str">
            <v>BENDONES</v>
          </cell>
          <cell r="B53">
            <v>0.10541310541310542</v>
          </cell>
        </row>
        <row r="54">
          <cell r="A54" t="str">
            <v>TENDERINA-FOZANELDI</v>
          </cell>
          <cell r="B54">
            <v>0.10737033666969972</v>
          </cell>
        </row>
        <row r="55">
          <cell r="A55" t="str">
            <v>GODOS</v>
          </cell>
          <cell r="B55">
            <v>0.11342042755344418</v>
          </cell>
        </row>
        <row r="56">
          <cell r="A56" t="str">
            <v>SAN PEDRU DE NORA</v>
          </cell>
          <cell r="B56">
            <v>0.11480865224625623</v>
          </cell>
        </row>
        <row r="57">
          <cell r="A57" t="str">
            <v>LA ARGAÑOSA</v>
          </cell>
          <cell r="B57">
            <v>0.11490125673249552</v>
          </cell>
        </row>
        <row r="58">
          <cell r="A58" t="str">
            <v>CACES</v>
          </cell>
          <cell r="B58">
            <v>0.1179444967074318</v>
          </cell>
        </row>
        <row r="59">
          <cell r="A59" t="str">
            <v>CENTRO-OESTE</v>
          </cell>
          <cell r="B59">
            <v>0.11982491336859384</v>
          </cell>
        </row>
        <row r="60">
          <cell r="A60" t="str">
            <v>VEGUÍN</v>
          </cell>
          <cell r="B60">
            <v>0.12748034444028453</v>
          </cell>
        </row>
        <row r="61">
          <cell r="A61" t="str">
            <v>NARANCO-OESTE RURAL</v>
          </cell>
          <cell r="B61">
            <v>0.12946979038224415</v>
          </cell>
        </row>
        <row r="62">
          <cell r="A62" t="str">
            <v>LA CORREDORIA</v>
          </cell>
          <cell r="B62">
            <v>0.13558429839073544</v>
          </cell>
        </row>
        <row r="63">
          <cell r="A63" t="str">
            <v>SAMIGUEL</v>
          </cell>
          <cell r="B63">
            <v>0.13603147835862844</v>
          </cell>
        </row>
        <row r="64">
          <cell r="A64" t="str">
            <v>VILLAPEREZ</v>
          </cell>
          <cell r="B64">
            <v>0.14092219020172911</v>
          </cell>
        </row>
      </sheetData>
      <sheetData sheetId="5">
        <row r="2">
          <cell r="A2" t="str">
            <v>SANTIANES</v>
          </cell>
          <cell r="B2">
            <v>0</v>
          </cell>
          <cell r="C2">
            <v>0</v>
          </cell>
        </row>
        <row r="3">
          <cell r="A3" t="str">
            <v>SAN PEDRU DE NORA</v>
          </cell>
          <cell r="B3">
            <v>0</v>
          </cell>
          <cell r="C3">
            <v>9.269558769002595E-5</v>
          </cell>
        </row>
        <row r="4">
          <cell r="A4" t="str">
            <v>PANDO</v>
          </cell>
          <cell r="B4">
            <v>0</v>
          </cell>
          <cell r="C4">
            <v>1.853911753800519E-4</v>
          </cell>
        </row>
        <row r="5">
          <cell r="A5" t="str">
            <v>NAVES</v>
          </cell>
          <cell r="B5">
            <v>2.2009464069549907E-4</v>
          </cell>
          <cell r="C5">
            <v>1.853911753800519E-4</v>
          </cell>
        </row>
        <row r="6">
          <cell r="A6" t="str">
            <v>PINTORIA</v>
          </cell>
          <cell r="B6">
            <v>2.2009464069549907E-4</v>
          </cell>
          <cell r="C6">
            <v>1.853911753800519E-4</v>
          </cell>
        </row>
        <row r="7">
          <cell r="A7" t="str">
            <v>COLLOTO RURAL</v>
          </cell>
          <cell r="B7">
            <v>2.2009464069549907E-4</v>
          </cell>
          <cell r="C7">
            <v>2.7808676307007786E-4</v>
          </cell>
        </row>
        <row r="8">
          <cell r="A8" t="str">
            <v>NARANCO MONUMENTOS</v>
          </cell>
          <cell r="B8">
            <v>1.1004732034774953E-4</v>
          </cell>
          <cell r="C8">
            <v>3.707823507601038E-4</v>
          </cell>
        </row>
        <row r="9">
          <cell r="A9" t="str">
            <v>BENDONES</v>
          </cell>
          <cell r="B9">
            <v>2.2009464069549907E-4</v>
          </cell>
          <cell r="C9">
            <v>3.707823507601038E-4</v>
          </cell>
        </row>
        <row r="10">
          <cell r="A10" t="str">
            <v>BRAÑES</v>
          </cell>
          <cell r="B10">
            <v>3.3014196104324861E-4</v>
          </cell>
          <cell r="C10">
            <v>2.7808676307007786E-4</v>
          </cell>
        </row>
        <row r="11">
          <cell r="A11" t="str">
            <v>PEREDA</v>
          </cell>
          <cell r="B11">
            <v>1.1004732034774953E-4</v>
          </cell>
          <cell r="C11">
            <v>5.5617352614015572E-4</v>
          </cell>
        </row>
        <row r="12">
          <cell r="A12" t="str">
            <v>CERDEÑO RURAL</v>
          </cell>
          <cell r="B12">
            <v>3.3014196104324861E-4</v>
          </cell>
          <cell r="C12">
            <v>4.6347793845012979E-4</v>
          </cell>
        </row>
        <row r="13">
          <cell r="A13" t="str">
            <v>NARANCO-OESTE RURAL</v>
          </cell>
          <cell r="B13">
            <v>1.1004732034774953E-4</v>
          </cell>
          <cell r="C13">
            <v>6.4886911383018166E-4</v>
          </cell>
        </row>
        <row r="14">
          <cell r="A14" t="str">
            <v>SAMIGUEL</v>
          </cell>
          <cell r="B14">
            <v>2.2009464069549907E-4</v>
          </cell>
          <cell r="C14">
            <v>5.5617352614015572E-4</v>
          </cell>
        </row>
        <row r="15">
          <cell r="A15" t="str">
            <v>CACES</v>
          </cell>
          <cell r="B15">
            <v>6.6028392208649722E-4</v>
          </cell>
          <cell r="C15">
            <v>2.7808676307007786E-4</v>
          </cell>
        </row>
        <row r="16">
          <cell r="A16" t="str">
            <v>LAS CALDAS</v>
          </cell>
          <cell r="B16">
            <v>4.4018928139099813E-4</v>
          </cell>
          <cell r="C16">
            <v>7.415647015202076E-4</v>
          </cell>
        </row>
        <row r="17">
          <cell r="A17" t="str">
            <v>PUERTO</v>
          </cell>
          <cell r="B17">
            <v>7.7033124243424669E-4</v>
          </cell>
          <cell r="C17">
            <v>6.4886911383018166E-4</v>
          </cell>
        </row>
        <row r="18">
          <cell r="A18" t="str">
            <v>SANTA MARINA DE PIEDRAMUELLE</v>
          </cell>
          <cell r="B18">
            <v>8.8037856278199626E-4</v>
          </cell>
          <cell r="C18">
            <v>6.4886911383018166E-4</v>
          </cell>
        </row>
        <row r="19">
          <cell r="A19" t="str">
            <v>UDRIÓN</v>
          </cell>
          <cell r="B19">
            <v>7.7033124243424669E-4</v>
          </cell>
          <cell r="C19">
            <v>7.415647015202076E-4</v>
          </cell>
        </row>
        <row r="20">
          <cell r="A20" t="str">
            <v>LORIANA</v>
          </cell>
          <cell r="B20">
            <v>1.5406624848684934E-3</v>
          </cell>
          <cell r="C20">
            <v>1.853911753800519E-4</v>
          </cell>
        </row>
        <row r="21">
          <cell r="A21" t="str">
            <v>VILLAPEREZ</v>
          </cell>
          <cell r="B21">
            <v>6.6028392208649722E-4</v>
          </cell>
          <cell r="C21">
            <v>9.2695587690025958E-4</v>
          </cell>
        </row>
        <row r="22">
          <cell r="A22" t="str">
            <v>MANZANEDA</v>
          </cell>
          <cell r="B22">
            <v>1.4306151645207439E-3</v>
          </cell>
          <cell r="C22">
            <v>4.6347793845012979E-4</v>
          </cell>
        </row>
        <row r="23">
          <cell r="A23" t="str">
            <v>SAN ESTEBAN</v>
          </cell>
          <cell r="B23">
            <v>8.8037856278199626E-4</v>
          </cell>
          <cell r="C23">
            <v>1.2977382276603633E-3</v>
          </cell>
        </row>
        <row r="24">
          <cell r="A24" t="str">
            <v>SOGRANDIO</v>
          </cell>
          <cell r="B24">
            <v>8.8037856278199626E-4</v>
          </cell>
          <cell r="C24">
            <v>1.4831294030404152E-3</v>
          </cell>
        </row>
        <row r="25">
          <cell r="A25" t="str">
            <v>LIMANES</v>
          </cell>
          <cell r="B25">
            <v>1.7607571255639925E-3</v>
          </cell>
          <cell r="C25">
            <v>1.3904338153503894E-3</v>
          </cell>
        </row>
        <row r="26">
          <cell r="A26" t="str">
            <v>LATORES</v>
          </cell>
          <cell r="B26">
            <v>1.7607571255639925E-3</v>
          </cell>
          <cell r="C26">
            <v>1.5758249907304412E-3</v>
          </cell>
        </row>
        <row r="27">
          <cell r="A27" t="str">
            <v>OLLONIEGO</v>
          </cell>
          <cell r="B27">
            <v>2.0908990866072411E-3</v>
          </cell>
          <cell r="C27">
            <v>1.4831294030404152E-3</v>
          </cell>
        </row>
        <row r="28">
          <cell r="A28" t="str">
            <v>TUDELA DE AGÜERIA</v>
          </cell>
          <cell r="B28">
            <v>2.2009464069549906E-3</v>
          </cell>
          <cell r="C28">
            <v>2.5954764553207266E-3</v>
          </cell>
        </row>
        <row r="29">
          <cell r="A29" t="str">
            <v>VEGUÍN</v>
          </cell>
          <cell r="B29">
            <v>2.3109937273027401E-3</v>
          </cell>
          <cell r="C29">
            <v>2.5027808676307008E-3</v>
          </cell>
        </row>
        <row r="30">
          <cell r="A30" t="str">
            <v>CERDEÑO URBANO</v>
          </cell>
          <cell r="B30">
            <v>3.8516562121712335E-3</v>
          </cell>
          <cell r="C30">
            <v>2.6881720430107529E-3</v>
          </cell>
        </row>
        <row r="31">
          <cell r="A31" t="str">
            <v>GODOS</v>
          </cell>
          <cell r="B31">
            <v>3.3014196104324861E-3</v>
          </cell>
          <cell r="C31">
            <v>3.1516499814608825E-3</v>
          </cell>
        </row>
        <row r="32">
          <cell r="A32" t="str">
            <v>SAN CLAUDIO RURAL</v>
          </cell>
          <cell r="B32">
            <v>3.6315615714757345E-3</v>
          </cell>
          <cell r="C32">
            <v>3.9859102706711162E-3</v>
          </cell>
        </row>
        <row r="33">
          <cell r="A33" t="str">
            <v>LA MANJOYA</v>
          </cell>
          <cell r="B33">
            <v>4.2918454935622317E-3</v>
          </cell>
          <cell r="C33">
            <v>3.615127919911012E-3</v>
          </cell>
        </row>
        <row r="34">
          <cell r="A34" t="str">
            <v>SAN CLAUDIO-URBANO</v>
          </cell>
          <cell r="B34">
            <v>3.9617035325189833E-3</v>
          </cell>
          <cell r="C34">
            <v>5.2836484983314795E-3</v>
          </cell>
        </row>
        <row r="35">
          <cell r="A35" t="str">
            <v>LA ERIA</v>
          </cell>
          <cell r="B35">
            <v>5.8325079784307251E-3</v>
          </cell>
          <cell r="C35">
            <v>4.6347793845012975E-3</v>
          </cell>
        </row>
        <row r="36">
          <cell r="A36" t="str">
            <v>NARANCO-ESTE</v>
          </cell>
          <cell r="B36">
            <v>9.2439749092109603E-3</v>
          </cell>
          <cell r="C36">
            <v>1.946607341490545E-3</v>
          </cell>
        </row>
        <row r="37">
          <cell r="A37" t="str">
            <v>LA MONXINA-LA FUERZA</v>
          </cell>
          <cell r="B37">
            <v>6.3827445801694725E-3</v>
          </cell>
          <cell r="C37">
            <v>7.6937337782721545E-3</v>
          </cell>
        </row>
        <row r="38">
          <cell r="A38" t="str">
            <v>TRUBIA</v>
          </cell>
          <cell r="B38">
            <v>6.3827445801694725E-3</v>
          </cell>
          <cell r="C38">
            <v>7.9718205413422324E-3</v>
          </cell>
        </row>
        <row r="39">
          <cell r="A39" t="str">
            <v>COLLOTO URBANO</v>
          </cell>
          <cell r="B39">
            <v>6.7128865412127217E-3</v>
          </cell>
          <cell r="C39">
            <v>8.5279940674823883E-3</v>
          </cell>
        </row>
        <row r="40">
          <cell r="A40" t="str">
            <v>PANDO-OVIEDO</v>
          </cell>
          <cell r="B40">
            <v>8.1435017057334656E-3</v>
          </cell>
          <cell r="C40">
            <v>7.9718205413422324E-3</v>
          </cell>
        </row>
        <row r="41">
          <cell r="A41" t="str">
            <v>OLIVARES</v>
          </cell>
          <cell r="B41">
            <v>7.9234070650379667E-3</v>
          </cell>
          <cell r="C41">
            <v>9.4549499443826474E-3</v>
          </cell>
        </row>
        <row r="42">
          <cell r="A42" t="str">
            <v>PONTÓN DE VAQUEROS</v>
          </cell>
          <cell r="B42">
            <v>7.7033124243424669E-3</v>
          </cell>
          <cell r="C42">
            <v>9.9184278828327779E-3</v>
          </cell>
        </row>
        <row r="43">
          <cell r="A43" t="str">
            <v>LAS CAMPAS</v>
          </cell>
          <cell r="B43">
            <v>9.2439749092109603E-3</v>
          </cell>
          <cell r="C43">
            <v>1.1957730812013349E-2</v>
          </cell>
        </row>
        <row r="44">
          <cell r="A44" t="str">
            <v>MONTE CERRADO</v>
          </cell>
          <cell r="B44">
            <v>1.0124353471992958E-2</v>
          </cell>
          <cell r="C44">
            <v>1.1586948461253244E-2</v>
          </cell>
        </row>
        <row r="45">
          <cell r="A45" t="str">
            <v>PARQUE INVIERNO</v>
          </cell>
          <cell r="B45">
            <v>1.0674590073731704E-2</v>
          </cell>
          <cell r="C45">
            <v>1.2050426399703374E-2</v>
          </cell>
        </row>
        <row r="46">
          <cell r="A46" t="str">
            <v>SAN LÁZARO</v>
          </cell>
          <cell r="B46">
            <v>1.5956861450423684E-2</v>
          </cell>
          <cell r="C46">
            <v>1.2143121987393399E-2</v>
          </cell>
        </row>
        <row r="47">
          <cell r="A47" t="str">
            <v>LA FLORIDA</v>
          </cell>
          <cell r="B47">
            <v>1.2655441839991196E-2</v>
          </cell>
          <cell r="C47">
            <v>1.5202076381164257E-2</v>
          </cell>
        </row>
        <row r="48">
          <cell r="A48" t="str">
            <v>ANTIGUO</v>
          </cell>
          <cell r="B48">
            <v>1.7167381974248927E-2</v>
          </cell>
          <cell r="C48">
            <v>1.6407119021134595E-2</v>
          </cell>
        </row>
        <row r="49">
          <cell r="A49" t="str">
            <v>CENTRO-SUR</v>
          </cell>
          <cell r="B49">
            <v>1.9918564982942664E-2</v>
          </cell>
          <cell r="C49">
            <v>2.0763811642565813E-2</v>
          </cell>
          <cell r="D49">
            <v>2.0377358490566037E-2</v>
          </cell>
        </row>
        <row r="50">
          <cell r="A50" t="str">
            <v>CENTRO-ESTE</v>
          </cell>
          <cell r="B50">
            <v>2.1569274788158909E-2</v>
          </cell>
          <cell r="C50">
            <v>2.1041898405635893E-2</v>
          </cell>
          <cell r="D50">
            <v>2.1283018867924528E-2</v>
          </cell>
        </row>
        <row r="51">
          <cell r="A51" t="str">
            <v>OTERO</v>
          </cell>
          <cell r="B51">
            <v>2.1899416749202157E-2</v>
          </cell>
          <cell r="C51">
            <v>2.1319985168705969E-2</v>
          </cell>
          <cell r="D51">
            <v>2.1584905660377358E-2</v>
          </cell>
        </row>
        <row r="52">
          <cell r="A52" t="str">
            <v>CENTRO-OESTE</v>
          </cell>
          <cell r="B52">
            <v>2.0248706943985915E-2</v>
          </cell>
          <cell r="C52">
            <v>2.3451983685576567E-2</v>
          </cell>
          <cell r="D52">
            <v>2.1987421383647798E-2</v>
          </cell>
        </row>
        <row r="53">
          <cell r="A53" t="str">
            <v>EL CRISTO</v>
          </cell>
          <cell r="B53">
            <v>3.7966325519973587E-2</v>
          </cell>
          <cell r="C53">
            <v>3.8839451242120876E-2</v>
          </cell>
          <cell r="D53">
            <v>3.8440251572327042E-2</v>
          </cell>
        </row>
        <row r="54">
          <cell r="A54" t="str">
            <v>VENTANIELLES</v>
          </cell>
          <cell r="B54">
            <v>5.1832287883790032E-2</v>
          </cell>
          <cell r="C54">
            <v>4.6996662958843159E-2</v>
          </cell>
          <cell r="D54">
            <v>4.9207547169811322E-2</v>
          </cell>
        </row>
        <row r="55">
          <cell r="A55" t="str">
            <v>BUENAVISTA</v>
          </cell>
          <cell r="B55">
            <v>4.8530868273357543E-2</v>
          </cell>
          <cell r="C55">
            <v>5.2094920281794584E-2</v>
          </cell>
          <cell r="D55">
            <v>5.0465408805031448E-2</v>
          </cell>
        </row>
        <row r="56">
          <cell r="A56" t="str">
            <v>LA CORREDORIA</v>
          </cell>
          <cell r="B56">
            <v>5.2162429844833276E-2</v>
          </cell>
          <cell r="C56">
            <v>5.5988134964775678E-2</v>
          </cell>
          <cell r="D56">
            <v>5.4238993710691824E-2</v>
          </cell>
        </row>
        <row r="57">
          <cell r="A57" t="str">
            <v>TENDERINA-FOZANELDI</v>
          </cell>
          <cell r="B57">
            <v>6.0195884230218995E-2</v>
          </cell>
          <cell r="C57">
            <v>5.385613644790508E-2</v>
          </cell>
          <cell r="D57">
            <v>5.6754716981132075E-2</v>
          </cell>
        </row>
        <row r="58">
          <cell r="A58" t="str">
            <v>CENTRO-NORTE</v>
          </cell>
          <cell r="B58">
            <v>6.6468581490040715E-2</v>
          </cell>
          <cell r="C58">
            <v>6.5813867259918432E-2</v>
          </cell>
          <cell r="D58">
            <v>6.6113207547169817E-2</v>
          </cell>
        </row>
        <row r="59">
          <cell r="A59" t="str">
            <v>VALLOBÍN</v>
          </cell>
          <cell r="B59">
            <v>6.6578628810388465E-2</v>
          </cell>
          <cell r="C59">
            <v>7.0170559881349653E-2</v>
          </cell>
          <cell r="D59">
            <v>6.8528301886792459E-2</v>
          </cell>
        </row>
        <row r="60">
          <cell r="A60" t="str">
            <v>CIUDAD NARANCO</v>
          </cell>
          <cell r="B60">
            <v>7.2741278749862442E-2</v>
          </cell>
          <cell r="C60">
            <v>7.0726733407489806E-2</v>
          </cell>
          <cell r="D60">
            <v>7.1647798742138363E-2</v>
          </cell>
        </row>
        <row r="61">
          <cell r="A61" t="str">
            <v>TEATINOS</v>
          </cell>
          <cell r="B61">
            <v>8.5836909871244635E-2</v>
          </cell>
          <cell r="C61">
            <v>8.0830552465702629E-2</v>
          </cell>
          <cell r="D61">
            <v>8.3119496855345906E-2</v>
          </cell>
        </row>
        <row r="62">
          <cell r="A62" t="str">
            <v>LA ARGAÑOSA</v>
          </cell>
          <cell r="B62">
            <v>8.9468471442720368E-2</v>
          </cell>
          <cell r="C62">
            <v>9.1768631813125695E-2</v>
          </cell>
          <cell r="D62">
            <v>9.0716981132075478E-2</v>
          </cell>
        </row>
        <row r="63">
          <cell r="A63" t="str">
            <v>PUMARÍN</v>
          </cell>
          <cell r="B63">
            <v>0.11026741498844503</v>
          </cell>
          <cell r="C63">
            <v>0.10901001112347053</v>
          </cell>
          <cell r="D63">
            <v>0.10958490566037736</v>
          </cell>
        </row>
      </sheetData>
      <sheetData sheetId="6">
        <row r="3">
          <cell r="A3" t="str">
            <v>UNIÓN EUROPEA</v>
          </cell>
          <cell r="B3">
            <v>2003</v>
          </cell>
          <cell r="C3">
            <v>2280</v>
          </cell>
          <cell r="D3">
            <v>4283</v>
          </cell>
        </row>
        <row r="4">
          <cell r="A4" t="str">
            <v>EUROPA NO COMUNITARIA</v>
          </cell>
          <cell r="B4">
            <v>676</v>
          </cell>
          <cell r="C4">
            <v>921</v>
          </cell>
          <cell r="D4">
            <v>1597</v>
          </cell>
        </row>
        <row r="5">
          <cell r="A5" t="str">
            <v>AMÉRICA</v>
          </cell>
          <cell r="B5">
            <v>4539</v>
          </cell>
          <cell r="C5">
            <v>6271</v>
          </cell>
          <cell r="D5">
            <v>10810</v>
          </cell>
        </row>
        <row r="6">
          <cell r="A6" t="str">
            <v>ÁFRICA</v>
          </cell>
          <cell r="B6">
            <v>1389</v>
          </cell>
          <cell r="C6">
            <v>851</v>
          </cell>
          <cell r="D6">
            <v>2240</v>
          </cell>
        </row>
        <row r="7">
          <cell r="A7" t="str">
            <v>ASIA</v>
          </cell>
          <cell r="B7">
            <v>435</v>
          </cell>
          <cell r="C7">
            <v>415</v>
          </cell>
          <cell r="D7">
            <v>850</v>
          </cell>
        </row>
        <row r="8">
          <cell r="A8" t="str">
            <v>OCEANÍA</v>
          </cell>
          <cell r="B8">
            <v>14</v>
          </cell>
          <cell r="C8">
            <v>5</v>
          </cell>
          <cell r="D8">
            <v>19</v>
          </cell>
        </row>
        <row r="9">
          <cell r="A9" t="str">
            <v>APÁTRIDA</v>
          </cell>
          <cell r="B9">
            <v>24</v>
          </cell>
          <cell r="C9">
            <v>46</v>
          </cell>
          <cell r="D9">
            <v>76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exo"/>
      <sheetName val="Pirámide_esp"/>
      <sheetName val="Pirámide_extr"/>
      <sheetName val="Gráfico3"/>
      <sheetName val="Gráfico4"/>
      <sheetName val="Gráfico6"/>
      <sheetName val="Continentes"/>
      <sheetName val="Continentes_H"/>
      <sheetName val="Continentes_M"/>
    </sheetNames>
    <sheetDataSet>
      <sheetData sheetId="0"/>
      <sheetData sheetId="1"/>
      <sheetData sheetId="2"/>
      <sheetData sheetId="3">
        <row r="2">
          <cell r="A2" t="str">
            <v>0 -  4 años</v>
          </cell>
        </row>
        <row r="3">
          <cell r="A3" t="str">
            <v>5 - 9 años</v>
          </cell>
        </row>
        <row r="4">
          <cell r="A4" t="str">
            <v>10 - 14 años</v>
          </cell>
        </row>
        <row r="5">
          <cell r="A5" t="str">
            <v>15 - 19 años</v>
          </cell>
        </row>
        <row r="6">
          <cell r="A6" t="str">
            <v>20- 24 años</v>
          </cell>
        </row>
        <row r="7">
          <cell r="A7" t="str">
            <v>25 - 29 años</v>
          </cell>
        </row>
        <row r="8">
          <cell r="A8" t="str">
            <v>30 - 34 años</v>
          </cell>
        </row>
        <row r="9">
          <cell r="A9" t="str">
            <v>35 - 39 años</v>
          </cell>
        </row>
        <row r="10">
          <cell r="A10" t="str">
            <v>40 - 44 años</v>
          </cell>
        </row>
        <row r="11">
          <cell r="A11" t="str">
            <v>45 - 49 años</v>
          </cell>
        </row>
        <row r="12">
          <cell r="A12" t="str">
            <v>50 - 54 años</v>
          </cell>
        </row>
        <row r="13">
          <cell r="A13" t="str">
            <v>55 - 59 años</v>
          </cell>
        </row>
        <row r="14">
          <cell r="A14" t="str">
            <v>60 -  64 años</v>
          </cell>
        </row>
        <row r="15">
          <cell r="A15" t="str">
            <v>65 - 69 años</v>
          </cell>
        </row>
        <row r="16">
          <cell r="A16" t="str">
            <v>70 - 74 años</v>
          </cell>
        </row>
        <row r="17">
          <cell r="A17" t="str">
            <v>75 - 79 años</v>
          </cell>
        </row>
        <row r="18">
          <cell r="A18" t="str">
            <v>80 - 84 años</v>
          </cell>
        </row>
        <row r="19">
          <cell r="A19" t="str">
            <v>85 -  89 años</v>
          </cell>
        </row>
        <row r="20">
          <cell r="A20" t="str">
            <v>90 - 94 años</v>
          </cell>
        </row>
        <row r="21">
          <cell r="A21" t="str">
            <v>95 - 99 años</v>
          </cell>
        </row>
        <row r="22">
          <cell r="A22" t="str">
            <v>100 - 104 años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tabSelected="1" zoomScale="115" zoomScaleNormal="115" workbookViewId="0">
      <selection sqref="A1:A35"/>
    </sheetView>
  </sheetViews>
  <sheetFormatPr baseColWidth="10" defaultColWidth="11.453125" defaultRowHeight="12.5" x14ac:dyDescent="0.25"/>
  <cols>
    <col min="1" max="1" width="89.453125" style="41" customWidth="1"/>
    <col min="2" max="16384" width="11.453125" style="41"/>
  </cols>
  <sheetData>
    <row r="1" spans="1:1" x14ac:dyDescent="0.25">
      <c r="A1" s="264" t="s">
        <v>295</v>
      </c>
    </row>
    <row r="2" spans="1:1" x14ac:dyDescent="0.25">
      <c r="A2" s="264"/>
    </row>
    <row r="3" spans="1:1" x14ac:dyDescent="0.25">
      <c r="A3" s="264"/>
    </row>
    <row r="4" spans="1:1" x14ac:dyDescent="0.25">
      <c r="A4" s="264"/>
    </row>
    <row r="5" spans="1:1" x14ac:dyDescent="0.25">
      <c r="A5" s="264"/>
    </row>
    <row r="6" spans="1:1" x14ac:dyDescent="0.25">
      <c r="A6" s="264"/>
    </row>
    <row r="7" spans="1:1" x14ac:dyDescent="0.25">
      <c r="A7" s="264"/>
    </row>
    <row r="8" spans="1:1" x14ac:dyDescent="0.25">
      <c r="A8" s="264"/>
    </row>
    <row r="9" spans="1:1" x14ac:dyDescent="0.25">
      <c r="A9" s="264"/>
    </row>
    <row r="10" spans="1:1" x14ac:dyDescent="0.25">
      <c r="A10" s="264"/>
    </row>
    <row r="11" spans="1:1" x14ac:dyDescent="0.25">
      <c r="A11" s="264"/>
    </row>
    <row r="12" spans="1:1" x14ac:dyDescent="0.25">
      <c r="A12" s="264"/>
    </row>
    <row r="13" spans="1:1" x14ac:dyDescent="0.25">
      <c r="A13" s="264"/>
    </row>
    <row r="14" spans="1:1" x14ac:dyDescent="0.25">
      <c r="A14" s="264"/>
    </row>
    <row r="15" spans="1:1" x14ac:dyDescent="0.25">
      <c r="A15" s="264"/>
    </row>
    <row r="16" spans="1:1" x14ac:dyDescent="0.25">
      <c r="A16" s="264"/>
    </row>
    <row r="17" spans="1:1" x14ac:dyDescent="0.25">
      <c r="A17" s="264"/>
    </row>
    <row r="18" spans="1:1" x14ac:dyDescent="0.25">
      <c r="A18" s="264"/>
    </row>
    <row r="19" spans="1:1" x14ac:dyDescent="0.25">
      <c r="A19" s="264"/>
    </row>
    <row r="20" spans="1:1" x14ac:dyDescent="0.25">
      <c r="A20" s="264"/>
    </row>
    <row r="21" spans="1:1" x14ac:dyDescent="0.25">
      <c r="A21" s="264"/>
    </row>
    <row r="22" spans="1:1" x14ac:dyDescent="0.25">
      <c r="A22" s="264"/>
    </row>
    <row r="23" spans="1:1" x14ac:dyDescent="0.25">
      <c r="A23" s="264"/>
    </row>
    <row r="24" spans="1:1" x14ac:dyDescent="0.25">
      <c r="A24" s="264"/>
    </row>
    <row r="25" spans="1:1" x14ac:dyDescent="0.25">
      <c r="A25" s="264"/>
    </row>
    <row r="26" spans="1:1" x14ac:dyDescent="0.25">
      <c r="A26" s="264"/>
    </row>
    <row r="27" spans="1:1" x14ac:dyDescent="0.25">
      <c r="A27" s="264"/>
    </row>
    <row r="28" spans="1:1" x14ac:dyDescent="0.25">
      <c r="A28" s="264"/>
    </row>
    <row r="29" spans="1:1" x14ac:dyDescent="0.25">
      <c r="A29" s="264"/>
    </row>
    <row r="30" spans="1:1" x14ac:dyDescent="0.25">
      <c r="A30" s="264"/>
    </row>
    <row r="31" spans="1:1" x14ac:dyDescent="0.25">
      <c r="A31" s="264"/>
    </row>
    <row r="32" spans="1:1" x14ac:dyDescent="0.25">
      <c r="A32" s="264"/>
    </row>
    <row r="33" spans="1:1" x14ac:dyDescent="0.25">
      <c r="A33" s="264"/>
    </row>
    <row r="34" spans="1:1" x14ac:dyDescent="0.25">
      <c r="A34" s="264"/>
    </row>
    <row r="35" spans="1:1" x14ac:dyDescent="0.25">
      <c r="A35" s="264"/>
    </row>
  </sheetData>
  <mergeCells count="1">
    <mergeCell ref="A1:A35"/>
  </mergeCells>
  <phoneticPr fontId="24" type="noConversion"/>
  <pageMargins left="0.7" right="0.7" top="0.75" bottom="0.75" header="0.3" footer="0.3"/>
  <pageSetup paperSize="9" orientation="portrait" horizontalDpi="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Q73"/>
  <sheetViews>
    <sheetView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1" sqref="B1:K1"/>
    </sheetView>
  </sheetViews>
  <sheetFormatPr baseColWidth="10" defaultRowHeight="13" x14ac:dyDescent="0.3"/>
  <cols>
    <col min="1" max="1" width="3" bestFit="1" customWidth="1"/>
    <col min="2" max="2" width="43.1796875" customWidth="1"/>
    <col min="3" max="3" width="13.7265625" customWidth="1"/>
    <col min="4" max="4" width="14.453125" customWidth="1"/>
    <col min="5" max="8" width="14" customWidth="1"/>
    <col min="9" max="10" width="12.26953125" customWidth="1"/>
    <col min="11" max="12" width="11.81640625" customWidth="1"/>
    <col min="13" max="15" width="11.7265625" customWidth="1"/>
  </cols>
  <sheetData>
    <row r="1" spans="1:17" x14ac:dyDescent="0.3">
      <c r="B1" s="268" t="s">
        <v>316</v>
      </c>
      <c r="C1" s="268"/>
      <c r="D1" s="268"/>
      <c r="E1" s="268"/>
      <c r="F1" s="268"/>
      <c r="G1" s="268"/>
      <c r="H1" s="268"/>
      <c r="I1" s="268"/>
      <c r="J1" s="268"/>
      <c r="K1" s="268"/>
      <c r="L1" s="63"/>
    </row>
    <row r="2" spans="1:17" x14ac:dyDescent="0.3">
      <c r="B2" s="14"/>
    </row>
    <row r="3" spans="1:17" x14ac:dyDescent="0.3">
      <c r="L3" s="123"/>
    </row>
    <row r="4" spans="1:17" x14ac:dyDescent="0.3">
      <c r="D4" s="233"/>
    </row>
    <row r="5" spans="1:17" ht="15.5" x14ac:dyDescent="0.35">
      <c r="E5" s="34" t="s">
        <v>64</v>
      </c>
      <c r="F5" s="34"/>
    </row>
    <row r="6" spans="1:17" x14ac:dyDescent="0.3">
      <c r="B6" s="44" t="s">
        <v>90</v>
      </c>
      <c r="C6" s="44"/>
      <c r="D6" s="44"/>
    </row>
    <row r="7" spans="1:17" ht="39" x14ac:dyDescent="0.4">
      <c r="B7" s="85" t="s">
        <v>60</v>
      </c>
      <c r="C7" s="71" t="s">
        <v>37</v>
      </c>
      <c r="D7" s="68" t="s">
        <v>55</v>
      </c>
      <c r="E7" s="69" t="s">
        <v>113</v>
      </c>
      <c r="F7" s="70" t="s">
        <v>52</v>
      </c>
      <c r="G7" s="69" t="s">
        <v>125</v>
      </c>
      <c r="H7" s="68" t="s">
        <v>49</v>
      </c>
      <c r="I7" s="69" t="s">
        <v>115</v>
      </c>
      <c r="J7" s="68" t="s">
        <v>51</v>
      </c>
      <c r="K7" s="69" t="s">
        <v>116</v>
      </c>
      <c r="L7" s="68" t="s">
        <v>53</v>
      </c>
      <c r="M7" s="69" t="s">
        <v>117</v>
      </c>
      <c r="N7" s="68" t="s">
        <v>54</v>
      </c>
      <c r="O7" s="69" t="s">
        <v>118</v>
      </c>
      <c r="P7" s="68" t="s">
        <v>150</v>
      </c>
      <c r="Q7" s="69" t="s">
        <v>151</v>
      </c>
    </row>
    <row r="8" spans="1:17" ht="15.5" x14ac:dyDescent="0.35">
      <c r="B8" s="86" t="s">
        <v>37</v>
      </c>
      <c r="C8" s="171">
        <v>19875</v>
      </c>
      <c r="D8" s="130">
        <v>4283</v>
      </c>
      <c r="E8" s="203">
        <f>D8/$D$8</f>
        <v>1</v>
      </c>
      <c r="F8" s="206">
        <v>1597</v>
      </c>
      <c r="G8" s="207">
        <f>F8/$F$8</f>
        <v>1</v>
      </c>
      <c r="H8" s="206">
        <v>10810</v>
      </c>
      <c r="I8" s="207">
        <f>H8/$H$8</f>
        <v>1</v>
      </c>
      <c r="J8" s="208">
        <v>2240</v>
      </c>
      <c r="K8" s="209">
        <f>J8/$J$8</f>
        <v>1</v>
      </c>
      <c r="L8" s="208">
        <v>850</v>
      </c>
      <c r="M8" s="209">
        <f>L8/$L$8</f>
        <v>1</v>
      </c>
      <c r="N8" s="208">
        <v>19</v>
      </c>
      <c r="O8" s="209">
        <f>N8/$N$8</f>
        <v>1</v>
      </c>
      <c r="P8" s="208">
        <v>76</v>
      </c>
      <c r="Q8" s="209">
        <f>P8/$P$8</f>
        <v>1</v>
      </c>
    </row>
    <row r="9" spans="1:17" x14ac:dyDescent="0.3">
      <c r="A9">
        <v>1</v>
      </c>
      <c r="B9" s="17" t="s">
        <v>1</v>
      </c>
      <c r="C9" s="173">
        <v>333</v>
      </c>
      <c r="D9" s="131">
        <v>73</v>
      </c>
      <c r="E9" s="204">
        <f t="shared" ref="E9:E70" si="0">D9/$D$8</f>
        <v>1.7044127947700209E-2</v>
      </c>
      <c r="F9" s="175">
        <v>28</v>
      </c>
      <c r="G9" s="204">
        <f t="shared" ref="G9:G70" si="1">F9/$F$8</f>
        <v>1.7532874139010644E-2</v>
      </c>
      <c r="H9" s="175">
        <v>208</v>
      </c>
      <c r="I9" s="204">
        <f t="shared" ref="I9:I70" si="2">H9/$H$8</f>
        <v>1.9241443108233117E-2</v>
      </c>
      <c r="J9" s="175">
        <v>13</v>
      </c>
      <c r="K9" s="204">
        <f t="shared" ref="K9:K70" si="3">J9/$J$8</f>
        <v>5.8035714285714288E-3</v>
      </c>
      <c r="L9" s="175">
        <v>9</v>
      </c>
      <c r="M9" s="204">
        <f>L9/$L$8</f>
        <v>1.0588235294117647E-2</v>
      </c>
      <c r="N9" s="175">
        <v>2</v>
      </c>
      <c r="O9" s="204">
        <f t="shared" ref="O9:O70" si="4">N9/$N$8</f>
        <v>0.10526315789473684</v>
      </c>
      <c r="P9" s="175">
        <v>0</v>
      </c>
      <c r="Q9" s="204">
        <f t="shared" ref="Q9:Q70" si="5">P9/$P$8</f>
        <v>0</v>
      </c>
    </row>
    <row r="10" spans="1:17" x14ac:dyDescent="0.3">
      <c r="A10">
        <v>2</v>
      </c>
      <c r="B10" s="5" t="s">
        <v>38</v>
      </c>
      <c r="C10" s="173">
        <v>6</v>
      </c>
      <c r="D10" s="131">
        <v>6</v>
      </c>
      <c r="E10" s="204">
        <f t="shared" si="0"/>
        <v>1.4008872285780996E-3</v>
      </c>
      <c r="F10" s="175">
        <v>0</v>
      </c>
      <c r="G10" s="204">
        <f t="shared" si="1"/>
        <v>0</v>
      </c>
      <c r="H10" s="175">
        <v>0</v>
      </c>
      <c r="I10" s="204">
        <f t="shared" si="2"/>
        <v>0</v>
      </c>
      <c r="J10" s="175">
        <v>0</v>
      </c>
      <c r="K10" s="204">
        <f t="shared" si="3"/>
        <v>0</v>
      </c>
      <c r="L10" s="175">
        <v>0</v>
      </c>
      <c r="M10" s="204">
        <f t="shared" ref="M10:M70" si="6">L10/$L$8</f>
        <v>0</v>
      </c>
      <c r="N10" s="175">
        <v>0</v>
      </c>
      <c r="O10" s="204">
        <f t="shared" si="4"/>
        <v>0</v>
      </c>
      <c r="P10" s="175">
        <v>0</v>
      </c>
      <c r="Q10" s="204">
        <f t="shared" si="5"/>
        <v>0</v>
      </c>
    </row>
    <row r="11" spans="1:17" x14ac:dyDescent="0.3">
      <c r="A11">
        <v>3</v>
      </c>
      <c r="B11" s="5" t="s">
        <v>2</v>
      </c>
      <c r="C11" s="173">
        <v>6</v>
      </c>
      <c r="D11" s="131">
        <v>3</v>
      </c>
      <c r="E11" s="204">
        <f t="shared" si="0"/>
        <v>7.0044361428904978E-4</v>
      </c>
      <c r="F11" s="175">
        <v>0</v>
      </c>
      <c r="G11" s="204">
        <f t="shared" si="1"/>
        <v>0</v>
      </c>
      <c r="H11" s="175">
        <v>3</v>
      </c>
      <c r="I11" s="204">
        <f t="shared" si="2"/>
        <v>2.7752081406105458E-4</v>
      </c>
      <c r="J11" s="175">
        <v>0</v>
      </c>
      <c r="K11" s="204">
        <f t="shared" si="3"/>
        <v>0</v>
      </c>
      <c r="L11" s="175">
        <v>0</v>
      </c>
      <c r="M11" s="204">
        <f>L11/$L$8</f>
        <v>0</v>
      </c>
      <c r="N11" s="175">
        <v>0</v>
      </c>
      <c r="O11" s="204">
        <f t="shared" si="4"/>
        <v>0</v>
      </c>
      <c r="P11" s="175">
        <v>0</v>
      </c>
      <c r="Q11" s="204">
        <f t="shared" si="5"/>
        <v>0</v>
      </c>
    </row>
    <row r="12" spans="1:17" x14ac:dyDescent="0.3">
      <c r="A12">
        <v>4</v>
      </c>
      <c r="B12" s="8" t="s">
        <v>3</v>
      </c>
      <c r="C12" s="173">
        <v>1003</v>
      </c>
      <c r="D12" s="21">
        <v>234</v>
      </c>
      <c r="E12" s="204">
        <f t="shared" si="0"/>
        <v>5.4634601914545881E-2</v>
      </c>
      <c r="F12" s="175">
        <v>139</v>
      </c>
      <c r="G12" s="204">
        <f t="shared" si="1"/>
        <v>8.7038196618659983E-2</v>
      </c>
      <c r="H12" s="175">
        <v>488</v>
      </c>
      <c r="I12" s="204">
        <f t="shared" si="2"/>
        <v>4.5143385753931543E-2</v>
      </c>
      <c r="J12" s="175">
        <v>82</v>
      </c>
      <c r="K12" s="204">
        <f t="shared" si="3"/>
        <v>3.6607142857142859E-2</v>
      </c>
      <c r="L12" s="175">
        <v>60</v>
      </c>
      <c r="M12" s="204">
        <f t="shared" si="6"/>
        <v>7.0588235294117646E-2</v>
      </c>
      <c r="N12" s="175">
        <v>0</v>
      </c>
      <c r="O12" s="204">
        <f t="shared" si="4"/>
        <v>0</v>
      </c>
      <c r="P12" s="175">
        <v>0</v>
      </c>
      <c r="Q12" s="204">
        <f t="shared" si="5"/>
        <v>0</v>
      </c>
    </row>
    <row r="13" spans="1:17" x14ac:dyDescent="0.3">
      <c r="A13">
        <v>5</v>
      </c>
      <c r="B13" s="5" t="s">
        <v>4</v>
      </c>
      <c r="C13" s="173">
        <v>9</v>
      </c>
      <c r="D13" s="131">
        <v>6</v>
      </c>
      <c r="E13" s="204">
        <f t="shared" si="0"/>
        <v>1.4008872285780996E-3</v>
      </c>
      <c r="F13" s="175">
        <v>1</v>
      </c>
      <c r="G13" s="204">
        <f t="shared" si="1"/>
        <v>6.2617407639323729E-4</v>
      </c>
      <c r="H13" s="175">
        <v>2</v>
      </c>
      <c r="I13" s="204">
        <f t="shared" si="2"/>
        <v>1.8501387604070305E-4</v>
      </c>
      <c r="J13" s="175">
        <v>0</v>
      </c>
      <c r="K13" s="204">
        <f t="shared" si="3"/>
        <v>0</v>
      </c>
      <c r="L13" s="175">
        <v>0</v>
      </c>
      <c r="M13" s="204">
        <f t="shared" si="6"/>
        <v>0</v>
      </c>
      <c r="N13" s="175">
        <v>0</v>
      </c>
      <c r="O13" s="204">
        <f t="shared" si="4"/>
        <v>0</v>
      </c>
      <c r="P13" s="175">
        <v>0</v>
      </c>
      <c r="Q13" s="204">
        <f t="shared" si="5"/>
        <v>0</v>
      </c>
    </row>
    <row r="14" spans="1:17" x14ac:dyDescent="0.3">
      <c r="A14">
        <v>6</v>
      </c>
      <c r="B14" s="5" t="s">
        <v>5</v>
      </c>
      <c r="C14" s="173">
        <v>423</v>
      </c>
      <c r="D14" s="131">
        <v>108</v>
      </c>
      <c r="E14" s="204">
        <f t="shared" si="0"/>
        <v>2.5215970114405791E-2</v>
      </c>
      <c r="F14" s="175">
        <v>34</v>
      </c>
      <c r="G14" s="204">
        <f t="shared" si="1"/>
        <v>2.1289918597370068E-2</v>
      </c>
      <c r="H14" s="175">
        <v>220</v>
      </c>
      <c r="I14" s="204">
        <f t="shared" si="2"/>
        <v>2.0351526364477335E-2</v>
      </c>
      <c r="J14" s="175">
        <v>53</v>
      </c>
      <c r="K14" s="204">
        <f t="shared" si="3"/>
        <v>2.3660714285714285E-2</v>
      </c>
      <c r="L14" s="175">
        <v>4</v>
      </c>
      <c r="M14" s="204">
        <f t="shared" si="6"/>
        <v>4.7058823529411761E-3</v>
      </c>
      <c r="N14" s="175">
        <v>0</v>
      </c>
      <c r="O14" s="204">
        <f t="shared" si="4"/>
        <v>0</v>
      </c>
      <c r="P14" s="175">
        <v>4</v>
      </c>
      <c r="Q14" s="204">
        <f t="shared" si="5"/>
        <v>5.2631578947368418E-2</v>
      </c>
    </row>
    <row r="15" spans="1:17" x14ac:dyDescent="0.3">
      <c r="A15">
        <v>7</v>
      </c>
      <c r="B15" s="5" t="s">
        <v>6</v>
      </c>
      <c r="C15" s="173">
        <v>1314</v>
      </c>
      <c r="D15" s="131">
        <v>280</v>
      </c>
      <c r="E15" s="204">
        <f t="shared" si="0"/>
        <v>6.5374737333644642E-2</v>
      </c>
      <c r="F15" s="175">
        <v>99</v>
      </c>
      <c r="G15" s="204">
        <f t="shared" si="1"/>
        <v>6.1991233562930494E-2</v>
      </c>
      <c r="H15" s="175">
        <v>742</v>
      </c>
      <c r="I15" s="204">
        <f t="shared" si="2"/>
        <v>6.8640148011100827E-2</v>
      </c>
      <c r="J15" s="175">
        <v>111</v>
      </c>
      <c r="K15" s="204">
        <f t="shared" si="3"/>
        <v>4.9553571428571426E-2</v>
      </c>
      <c r="L15" s="175">
        <v>79</v>
      </c>
      <c r="M15" s="204">
        <f t="shared" si="6"/>
        <v>9.2941176470588235E-2</v>
      </c>
      <c r="N15" s="175">
        <v>0</v>
      </c>
      <c r="O15" s="204">
        <f t="shared" si="4"/>
        <v>0</v>
      </c>
      <c r="P15" s="175">
        <v>3</v>
      </c>
      <c r="Q15" s="204">
        <f t="shared" si="5"/>
        <v>3.9473684210526314E-2</v>
      </c>
    </row>
    <row r="16" spans="1:17" x14ac:dyDescent="0.3">
      <c r="A16">
        <v>8</v>
      </c>
      <c r="B16" s="5" t="s">
        <v>7</v>
      </c>
      <c r="C16" s="173">
        <v>437</v>
      </c>
      <c r="D16" s="131">
        <v>99</v>
      </c>
      <c r="E16" s="204">
        <f t="shared" si="0"/>
        <v>2.3114639271538642E-2</v>
      </c>
      <c r="F16" s="175">
        <v>51</v>
      </c>
      <c r="G16" s="204">
        <f t="shared" si="1"/>
        <v>3.1934877896055106E-2</v>
      </c>
      <c r="H16" s="175">
        <v>235</v>
      </c>
      <c r="I16" s="204">
        <f t="shared" si="2"/>
        <v>2.1739130434782608E-2</v>
      </c>
      <c r="J16" s="175">
        <v>18</v>
      </c>
      <c r="K16" s="204">
        <f t="shared" si="3"/>
        <v>8.0357142857142849E-3</v>
      </c>
      <c r="L16" s="175">
        <v>29</v>
      </c>
      <c r="M16" s="204">
        <f t="shared" si="6"/>
        <v>3.411764705882353E-2</v>
      </c>
      <c r="N16" s="175">
        <v>4</v>
      </c>
      <c r="O16" s="204">
        <f t="shared" si="4"/>
        <v>0.21052631578947367</v>
      </c>
      <c r="P16" s="175">
        <v>1</v>
      </c>
      <c r="Q16" s="204">
        <f t="shared" si="5"/>
        <v>1.3157894736842105E-2</v>
      </c>
    </row>
    <row r="17" spans="1:17" x14ac:dyDescent="0.3">
      <c r="A17">
        <v>9</v>
      </c>
      <c r="B17" s="5" t="s">
        <v>8</v>
      </c>
      <c r="C17" s="173">
        <v>405</v>
      </c>
      <c r="D17" s="131">
        <v>104</v>
      </c>
      <c r="E17" s="204">
        <f t="shared" si="0"/>
        <v>2.4282045295353723E-2</v>
      </c>
      <c r="F17" s="175">
        <v>53</v>
      </c>
      <c r="G17" s="204">
        <f t="shared" si="1"/>
        <v>3.3187226048841577E-2</v>
      </c>
      <c r="H17" s="175">
        <v>206</v>
      </c>
      <c r="I17" s="204">
        <f t="shared" si="2"/>
        <v>1.9056429232192414E-2</v>
      </c>
      <c r="J17" s="175">
        <v>18</v>
      </c>
      <c r="K17" s="204">
        <f t="shared" si="3"/>
        <v>8.0357142857142849E-3</v>
      </c>
      <c r="L17" s="175">
        <v>24</v>
      </c>
      <c r="M17" s="204">
        <f t="shared" si="6"/>
        <v>2.823529411764706E-2</v>
      </c>
      <c r="N17" s="175">
        <v>0</v>
      </c>
      <c r="O17" s="204">
        <f t="shared" si="4"/>
        <v>0</v>
      </c>
      <c r="P17" s="175">
        <v>0</v>
      </c>
      <c r="Q17" s="204">
        <f t="shared" si="5"/>
        <v>0</v>
      </c>
    </row>
    <row r="18" spans="1:17" x14ac:dyDescent="0.3">
      <c r="A18">
        <v>10</v>
      </c>
      <c r="B18" s="5" t="s">
        <v>121</v>
      </c>
      <c r="C18" s="173">
        <v>8</v>
      </c>
      <c r="D18" s="131">
        <v>1</v>
      </c>
      <c r="E18" s="204">
        <f t="shared" si="0"/>
        <v>2.3348120476301658E-4</v>
      </c>
      <c r="F18" s="175">
        <v>1</v>
      </c>
      <c r="G18" s="204">
        <f t="shared" si="1"/>
        <v>6.2617407639323729E-4</v>
      </c>
      <c r="H18" s="175">
        <v>3</v>
      </c>
      <c r="I18" s="204">
        <f t="shared" si="2"/>
        <v>2.7752081406105458E-4</v>
      </c>
      <c r="J18" s="175">
        <v>0</v>
      </c>
      <c r="K18" s="204">
        <f t="shared" si="3"/>
        <v>0</v>
      </c>
      <c r="L18" s="175">
        <v>3</v>
      </c>
      <c r="M18" s="204">
        <f t="shared" si="6"/>
        <v>3.5294117647058825E-3</v>
      </c>
      <c r="N18" s="175">
        <v>0</v>
      </c>
      <c r="O18" s="204">
        <f t="shared" si="4"/>
        <v>0</v>
      </c>
      <c r="P18" s="175">
        <v>0</v>
      </c>
      <c r="Q18" s="204">
        <f t="shared" si="5"/>
        <v>0</v>
      </c>
    </row>
    <row r="19" spans="1:17" x14ac:dyDescent="0.3">
      <c r="A19">
        <v>11</v>
      </c>
      <c r="B19" s="5" t="s">
        <v>122</v>
      </c>
      <c r="C19" s="173">
        <v>64</v>
      </c>
      <c r="D19" s="131">
        <v>14</v>
      </c>
      <c r="E19" s="204">
        <f t="shared" si="0"/>
        <v>3.268736866682232E-3</v>
      </c>
      <c r="F19" s="175">
        <v>2</v>
      </c>
      <c r="G19" s="204">
        <f t="shared" si="1"/>
        <v>1.2523481527864746E-3</v>
      </c>
      <c r="H19" s="175">
        <v>24</v>
      </c>
      <c r="I19" s="204">
        <f t="shared" si="2"/>
        <v>2.2201665124884367E-3</v>
      </c>
      <c r="J19" s="175">
        <v>24</v>
      </c>
      <c r="K19" s="204">
        <f t="shared" si="3"/>
        <v>1.0714285714285714E-2</v>
      </c>
      <c r="L19" s="175">
        <v>0</v>
      </c>
      <c r="M19" s="204">
        <f t="shared" si="6"/>
        <v>0</v>
      </c>
      <c r="N19" s="175">
        <v>0</v>
      </c>
      <c r="O19" s="204">
        <f t="shared" si="4"/>
        <v>0</v>
      </c>
      <c r="P19" s="175">
        <v>0</v>
      </c>
      <c r="Q19" s="204">
        <f t="shared" si="5"/>
        <v>0</v>
      </c>
    </row>
    <row r="20" spans="1:17" x14ac:dyDescent="0.3">
      <c r="A20">
        <v>12</v>
      </c>
      <c r="B20" s="5" t="s">
        <v>9</v>
      </c>
      <c r="C20" s="173">
        <v>1424</v>
      </c>
      <c r="D20" s="131">
        <v>250</v>
      </c>
      <c r="E20" s="204">
        <f t="shared" si="0"/>
        <v>5.8370301190754141E-2</v>
      </c>
      <c r="F20" s="175">
        <v>128</v>
      </c>
      <c r="G20" s="204">
        <f t="shared" si="1"/>
        <v>8.0150281778334373E-2</v>
      </c>
      <c r="H20" s="175">
        <v>833</v>
      </c>
      <c r="I20" s="204">
        <f t="shared" si="2"/>
        <v>7.7058279370952817E-2</v>
      </c>
      <c r="J20" s="175">
        <v>180</v>
      </c>
      <c r="K20" s="204">
        <f t="shared" si="3"/>
        <v>8.0357142857142863E-2</v>
      </c>
      <c r="L20" s="175">
        <v>29</v>
      </c>
      <c r="M20" s="204">
        <f t="shared" si="6"/>
        <v>3.411764705882353E-2</v>
      </c>
      <c r="N20" s="175">
        <v>0</v>
      </c>
      <c r="O20" s="204">
        <f t="shared" si="4"/>
        <v>0</v>
      </c>
      <c r="P20" s="175">
        <v>4</v>
      </c>
      <c r="Q20" s="204">
        <f t="shared" si="5"/>
        <v>5.2631578947368418E-2</v>
      </c>
    </row>
    <row r="21" spans="1:17" x14ac:dyDescent="0.3">
      <c r="A21">
        <v>13</v>
      </c>
      <c r="B21" s="5" t="s">
        <v>123</v>
      </c>
      <c r="C21" s="173">
        <v>5</v>
      </c>
      <c r="D21" s="131">
        <v>3</v>
      </c>
      <c r="E21" s="204">
        <f t="shared" si="0"/>
        <v>7.0044361428904978E-4</v>
      </c>
      <c r="F21" s="175">
        <v>0</v>
      </c>
      <c r="G21" s="204">
        <f t="shared" si="1"/>
        <v>0</v>
      </c>
      <c r="H21" s="175">
        <v>2</v>
      </c>
      <c r="I21" s="204">
        <f t="shared" si="2"/>
        <v>1.8501387604070305E-4</v>
      </c>
      <c r="J21" s="175">
        <v>0</v>
      </c>
      <c r="K21" s="204">
        <f t="shared" si="3"/>
        <v>0</v>
      </c>
      <c r="L21" s="175">
        <v>0</v>
      </c>
      <c r="M21" s="204">
        <f t="shared" si="6"/>
        <v>0</v>
      </c>
      <c r="N21" s="175">
        <v>0</v>
      </c>
      <c r="O21" s="204">
        <f t="shared" si="4"/>
        <v>0</v>
      </c>
      <c r="P21" s="175">
        <v>0</v>
      </c>
      <c r="Q21" s="204">
        <f t="shared" si="5"/>
        <v>0</v>
      </c>
    </row>
    <row r="22" spans="1:17" x14ac:dyDescent="0.3">
      <c r="A22">
        <v>14</v>
      </c>
      <c r="B22" s="5" t="s">
        <v>277</v>
      </c>
      <c r="C22" s="173">
        <v>153</v>
      </c>
      <c r="D22" s="131">
        <v>37</v>
      </c>
      <c r="E22" s="204">
        <f t="shared" si="0"/>
        <v>8.6388045762316127E-3</v>
      </c>
      <c r="F22" s="175">
        <v>4</v>
      </c>
      <c r="G22" s="204">
        <f t="shared" si="1"/>
        <v>2.5046963055729492E-3</v>
      </c>
      <c r="H22" s="175">
        <v>87</v>
      </c>
      <c r="I22" s="204">
        <f t="shared" si="2"/>
        <v>8.048103607770583E-3</v>
      </c>
      <c r="J22" s="175">
        <v>5</v>
      </c>
      <c r="K22" s="204">
        <f t="shared" si="3"/>
        <v>2.232142857142857E-3</v>
      </c>
      <c r="L22" s="175">
        <v>20</v>
      </c>
      <c r="M22" s="204">
        <f t="shared" si="6"/>
        <v>2.3529411764705882E-2</v>
      </c>
      <c r="N22" s="175">
        <v>0</v>
      </c>
      <c r="O22" s="204">
        <f t="shared" si="4"/>
        <v>0</v>
      </c>
      <c r="P22" s="175">
        <v>0</v>
      </c>
      <c r="Q22" s="204">
        <f t="shared" si="5"/>
        <v>0</v>
      </c>
    </row>
    <row r="23" spans="1:17" x14ac:dyDescent="0.3">
      <c r="A23">
        <v>15</v>
      </c>
      <c r="B23" s="5" t="s">
        <v>10</v>
      </c>
      <c r="C23" s="173">
        <v>764</v>
      </c>
      <c r="D23" s="131">
        <v>231</v>
      </c>
      <c r="E23" s="204">
        <f t="shared" si="0"/>
        <v>5.3934158300256829E-2</v>
      </c>
      <c r="F23" s="175">
        <v>59</v>
      </c>
      <c r="G23" s="204">
        <f t="shared" si="1"/>
        <v>3.6944270507201005E-2</v>
      </c>
      <c r="H23" s="175">
        <v>422</v>
      </c>
      <c r="I23" s="204">
        <f t="shared" si="2"/>
        <v>3.9037927844588344E-2</v>
      </c>
      <c r="J23" s="175">
        <v>26</v>
      </c>
      <c r="K23" s="204">
        <f t="shared" si="3"/>
        <v>1.1607142857142858E-2</v>
      </c>
      <c r="L23" s="175">
        <v>23</v>
      </c>
      <c r="M23" s="204">
        <f t="shared" si="6"/>
        <v>2.7058823529411764E-2</v>
      </c>
      <c r="N23" s="175">
        <v>1</v>
      </c>
      <c r="O23" s="204">
        <f t="shared" si="4"/>
        <v>5.2631578947368418E-2</v>
      </c>
      <c r="P23" s="175">
        <v>2</v>
      </c>
      <c r="Q23" s="204">
        <f t="shared" si="5"/>
        <v>2.6315789473684209E-2</v>
      </c>
    </row>
    <row r="24" spans="1:17" x14ac:dyDescent="0.3">
      <c r="A24">
        <v>16</v>
      </c>
      <c r="B24" s="5" t="s">
        <v>11</v>
      </c>
      <c r="C24" s="173">
        <v>64</v>
      </c>
      <c r="D24" s="131">
        <v>11</v>
      </c>
      <c r="E24" s="204">
        <f t="shared" si="0"/>
        <v>2.5682932523931824E-3</v>
      </c>
      <c r="F24" s="175">
        <v>7</v>
      </c>
      <c r="G24" s="204">
        <f t="shared" si="1"/>
        <v>4.3832185347526609E-3</v>
      </c>
      <c r="H24" s="175">
        <v>27</v>
      </c>
      <c r="I24" s="204">
        <f t="shared" si="2"/>
        <v>2.4976873265494912E-3</v>
      </c>
      <c r="J24" s="175">
        <v>19</v>
      </c>
      <c r="K24" s="204">
        <f t="shared" si="3"/>
        <v>8.4821428571428565E-3</v>
      </c>
      <c r="L24" s="175">
        <v>0</v>
      </c>
      <c r="M24" s="204">
        <f t="shared" si="6"/>
        <v>0</v>
      </c>
      <c r="N24" s="175">
        <v>0</v>
      </c>
      <c r="O24" s="204">
        <f t="shared" si="4"/>
        <v>0</v>
      </c>
      <c r="P24" s="175">
        <v>0</v>
      </c>
      <c r="Q24" s="204">
        <f t="shared" si="5"/>
        <v>0</v>
      </c>
    </row>
    <row r="25" spans="1:17" x14ac:dyDescent="0.3">
      <c r="A25">
        <v>17</v>
      </c>
      <c r="B25" s="5" t="s">
        <v>278</v>
      </c>
      <c r="C25" s="173">
        <v>1803</v>
      </c>
      <c r="D25" s="131">
        <v>341</v>
      </c>
      <c r="E25" s="204">
        <f t="shared" si="0"/>
        <v>7.9617090824188649E-2</v>
      </c>
      <c r="F25" s="175">
        <v>82</v>
      </c>
      <c r="G25" s="204">
        <f t="shared" si="1"/>
        <v>5.1346274264245463E-2</v>
      </c>
      <c r="H25" s="175">
        <v>1128</v>
      </c>
      <c r="I25" s="204">
        <f t="shared" si="2"/>
        <v>0.10434782608695652</v>
      </c>
      <c r="J25" s="175">
        <v>182</v>
      </c>
      <c r="K25" s="204">
        <f t="shared" si="3"/>
        <v>8.1250000000000003E-2</v>
      </c>
      <c r="L25" s="175">
        <v>64</v>
      </c>
      <c r="M25" s="204">
        <f t="shared" si="6"/>
        <v>7.5294117647058817E-2</v>
      </c>
      <c r="N25" s="175">
        <v>0</v>
      </c>
      <c r="O25" s="204">
        <f t="shared" si="4"/>
        <v>0</v>
      </c>
      <c r="P25" s="175">
        <v>6</v>
      </c>
      <c r="Q25" s="204">
        <f t="shared" si="5"/>
        <v>7.8947368421052627E-2</v>
      </c>
    </row>
    <row r="26" spans="1:17" x14ac:dyDescent="0.3">
      <c r="A26">
        <v>18</v>
      </c>
      <c r="B26" s="5" t="s">
        <v>12</v>
      </c>
      <c r="C26" s="173">
        <v>1078</v>
      </c>
      <c r="D26" s="131">
        <v>222</v>
      </c>
      <c r="E26" s="204">
        <f t="shared" si="0"/>
        <v>5.183282745738968E-2</v>
      </c>
      <c r="F26" s="175">
        <v>97</v>
      </c>
      <c r="G26" s="204">
        <f t="shared" si="1"/>
        <v>6.0738885410144022E-2</v>
      </c>
      <c r="H26" s="175">
        <v>561</v>
      </c>
      <c r="I26" s="204">
        <f t="shared" si="2"/>
        <v>5.1896392229417207E-2</v>
      </c>
      <c r="J26" s="175">
        <v>135</v>
      </c>
      <c r="K26" s="204">
        <f t="shared" si="3"/>
        <v>6.0267857142857144E-2</v>
      </c>
      <c r="L26" s="175">
        <v>57</v>
      </c>
      <c r="M26" s="204">
        <f t="shared" si="6"/>
        <v>6.7058823529411768E-2</v>
      </c>
      <c r="N26" s="175">
        <v>0</v>
      </c>
      <c r="O26" s="204">
        <f t="shared" si="4"/>
        <v>0</v>
      </c>
      <c r="P26" s="175">
        <v>6</v>
      </c>
      <c r="Q26" s="204">
        <f t="shared" si="5"/>
        <v>7.8947368421052627E-2</v>
      </c>
    </row>
    <row r="27" spans="1:17" x14ac:dyDescent="0.3">
      <c r="A27">
        <v>19</v>
      </c>
      <c r="B27" s="5" t="s">
        <v>13</v>
      </c>
      <c r="C27" s="173">
        <v>103</v>
      </c>
      <c r="D27" s="131">
        <v>31</v>
      </c>
      <c r="E27" s="204">
        <f t="shared" si="0"/>
        <v>7.2379173476535136E-3</v>
      </c>
      <c r="F27" s="175">
        <v>5</v>
      </c>
      <c r="G27" s="204">
        <f t="shared" si="1"/>
        <v>3.1308703819661866E-3</v>
      </c>
      <c r="H27" s="175">
        <v>48</v>
      </c>
      <c r="I27" s="204">
        <f t="shared" si="2"/>
        <v>4.4403330249768733E-3</v>
      </c>
      <c r="J27" s="175">
        <v>6</v>
      </c>
      <c r="K27" s="204">
        <f t="shared" si="3"/>
        <v>2.6785714285714286E-3</v>
      </c>
      <c r="L27" s="175">
        <v>12</v>
      </c>
      <c r="M27" s="204">
        <f t="shared" si="6"/>
        <v>1.411764705882353E-2</v>
      </c>
      <c r="N27" s="175">
        <v>0</v>
      </c>
      <c r="O27" s="204">
        <f t="shared" si="4"/>
        <v>0</v>
      </c>
      <c r="P27" s="175">
        <v>1</v>
      </c>
      <c r="Q27" s="204">
        <f t="shared" si="5"/>
        <v>1.3157894736842105E-2</v>
      </c>
    </row>
    <row r="28" spans="1:17" x14ac:dyDescent="0.3">
      <c r="A28">
        <v>20</v>
      </c>
      <c r="B28" s="5" t="s">
        <v>14</v>
      </c>
      <c r="C28" s="173">
        <v>279</v>
      </c>
      <c r="D28" s="131">
        <v>81</v>
      </c>
      <c r="E28" s="204">
        <f t="shared" si="0"/>
        <v>1.8911977585804342E-2</v>
      </c>
      <c r="F28" s="175">
        <v>57</v>
      </c>
      <c r="G28" s="204">
        <f t="shared" si="1"/>
        <v>3.5691922354414526E-2</v>
      </c>
      <c r="H28" s="175">
        <v>118</v>
      </c>
      <c r="I28" s="204">
        <f t="shared" si="2"/>
        <v>1.091581868640148E-2</v>
      </c>
      <c r="J28" s="175">
        <v>9</v>
      </c>
      <c r="K28" s="204">
        <f t="shared" si="3"/>
        <v>4.0178571428571425E-3</v>
      </c>
      <c r="L28" s="175">
        <v>12</v>
      </c>
      <c r="M28" s="204">
        <f t="shared" si="6"/>
        <v>1.411764705882353E-2</v>
      </c>
      <c r="N28" s="175">
        <v>1</v>
      </c>
      <c r="O28" s="204">
        <f t="shared" si="4"/>
        <v>5.2631578947368418E-2</v>
      </c>
      <c r="P28" s="175">
        <v>1</v>
      </c>
      <c r="Q28" s="204">
        <f t="shared" si="5"/>
        <v>1.3157894736842105E-2</v>
      </c>
    </row>
    <row r="29" spans="1:17" x14ac:dyDescent="0.3">
      <c r="A29">
        <v>21</v>
      </c>
      <c r="B29" s="5" t="s">
        <v>279</v>
      </c>
      <c r="C29" s="173">
        <v>78</v>
      </c>
      <c r="D29" s="131">
        <v>25</v>
      </c>
      <c r="E29" s="204">
        <f t="shared" si="0"/>
        <v>5.8370301190754145E-3</v>
      </c>
      <c r="F29" s="175">
        <v>17</v>
      </c>
      <c r="G29" s="204">
        <f t="shared" si="1"/>
        <v>1.0644959298685034E-2</v>
      </c>
      <c r="H29" s="175">
        <v>31</v>
      </c>
      <c r="I29" s="204">
        <f t="shared" si="2"/>
        <v>2.8677150786308972E-3</v>
      </c>
      <c r="J29" s="175">
        <v>1</v>
      </c>
      <c r="K29" s="204">
        <f t="shared" si="3"/>
        <v>4.4642857142857141E-4</v>
      </c>
      <c r="L29" s="175">
        <v>4</v>
      </c>
      <c r="M29" s="204">
        <f t="shared" si="6"/>
        <v>4.7058823529411761E-3</v>
      </c>
      <c r="N29" s="175">
        <v>0</v>
      </c>
      <c r="O29" s="204">
        <f t="shared" si="4"/>
        <v>0</v>
      </c>
      <c r="P29" s="175">
        <v>0</v>
      </c>
      <c r="Q29" s="204">
        <f t="shared" si="5"/>
        <v>0</v>
      </c>
    </row>
    <row r="30" spans="1:17" x14ac:dyDescent="0.3">
      <c r="A30">
        <v>22</v>
      </c>
      <c r="B30" s="5" t="s">
        <v>280</v>
      </c>
      <c r="C30" s="173">
        <v>141</v>
      </c>
      <c r="D30" s="131">
        <v>29</v>
      </c>
      <c r="E30" s="204">
        <f t="shared" si="0"/>
        <v>6.7709549381274811E-3</v>
      </c>
      <c r="F30" s="175">
        <v>1</v>
      </c>
      <c r="G30" s="204">
        <f t="shared" si="1"/>
        <v>6.2617407639323729E-4</v>
      </c>
      <c r="H30" s="175">
        <v>82</v>
      </c>
      <c r="I30" s="204">
        <f t="shared" si="2"/>
        <v>7.5855689176688255E-3</v>
      </c>
      <c r="J30" s="175">
        <v>17</v>
      </c>
      <c r="K30" s="204">
        <f t="shared" si="3"/>
        <v>7.5892857142857142E-3</v>
      </c>
      <c r="L30" s="175">
        <v>7</v>
      </c>
      <c r="M30" s="204">
        <f t="shared" si="6"/>
        <v>8.2352941176470594E-3</v>
      </c>
      <c r="N30" s="175">
        <v>0</v>
      </c>
      <c r="O30" s="204">
        <f t="shared" si="4"/>
        <v>0</v>
      </c>
      <c r="P30" s="175">
        <v>5</v>
      </c>
      <c r="Q30" s="204">
        <f t="shared" si="5"/>
        <v>6.5789473684210523E-2</v>
      </c>
    </row>
    <row r="31" spans="1:17" x14ac:dyDescent="0.3">
      <c r="A31">
        <v>23</v>
      </c>
      <c r="B31" s="5" t="s">
        <v>153</v>
      </c>
      <c r="C31" s="173">
        <v>12</v>
      </c>
      <c r="D31" s="131">
        <v>5</v>
      </c>
      <c r="E31" s="204">
        <f t="shared" si="0"/>
        <v>1.1674060238150829E-3</v>
      </c>
      <c r="F31" s="175">
        <v>0</v>
      </c>
      <c r="G31" s="204">
        <f t="shared" si="1"/>
        <v>0</v>
      </c>
      <c r="H31" s="175">
        <v>7</v>
      </c>
      <c r="I31" s="204">
        <f t="shared" si="2"/>
        <v>6.4754856614246067E-4</v>
      </c>
      <c r="J31" s="175">
        <v>0</v>
      </c>
      <c r="K31" s="204">
        <f t="shared" si="3"/>
        <v>0</v>
      </c>
      <c r="L31" s="175">
        <v>0</v>
      </c>
      <c r="M31" s="204">
        <f t="shared" si="6"/>
        <v>0</v>
      </c>
      <c r="N31" s="175">
        <v>0</v>
      </c>
      <c r="O31" s="204">
        <f t="shared" si="4"/>
        <v>0</v>
      </c>
      <c r="P31" s="175">
        <v>0</v>
      </c>
      <c r="Q31" s="204">
        <f t="shared" si="5"/>
        <v>0</v>
      </c>
    </row>
    <row r="32" spans="1:17" x14ac:dyDescent="0.3">
      <c r="A32">
        <v>24</v>
      </c>
      <c r="B32" s="5" t="s">
        <v>15</v>
      </c>
      <c r="C32" s="173">
        <v>213</v>
      </c>
      <c r="D32" s="131">
        <v>35</v>
      </c>
      <c r="E32" s="204">
        <f t="shared" si="0"/>
        <v>8.1718421667055802E-3</v>
      </c>
      <c r="F32" s="175">
        <v>13</v>
      </c>
      <c r="G32" s="204">
        <f t="shared" si="1"/>
        <v>8.1402629931120844E-3</v>
      </c>
      <c r="H32" s="175">
        <v>145</v>
      </c>
      <c r="I32" s="204">
        <f t="shared" si="2"/>
        <v>1.3413506012950971E-2</v>
      </c>
      <c r="J32" s="175">
        <v>15</v>
      </c>
      <c r="K32" s="204">
        <f t="shared" si="3"/>
        <v>6.6964285714285711E-3</v>
      </c>
      <c r="L32" s="175">
        <v>1</v>
      </c>
      <c r="M32" s="204">
        <f t="shared" si="6"/>
        <v>1.176470588235294E-3</v>
      </c>
      <c r="N32" s="175">
        <v>1</v>
      </c>
      <c r="O32" s="204">
        <f t="shared" si="4"/>
        <v>5.2631578947368418E-2</v>
      </c>
      <c r="P32" s="175">
        <v>3</v>
      </c>
      <c r="Q32" s="204">
        <f t="shared" si="5"/>
        <v>3.9473684210526314E-2</v>
      </c>
    </row>
    <row r="33" spans="1:17" x14ac:dyDescent="0.3">
      <c r="A33">
        <v>25</v>
      </c>
      <c r="B33" s="5" t="s">
        <v>16</v>
      </c>
      <c r="C33" s="173">
        <v>33</v>
      </c>
      <c r="D33" s="131">
        <v>7</v>
      </c>
      <c r="E33" s="204">
        <f t="shared" si="0"/>
        <v>1.634368433341116E-3</v>
      </c>
      <c r="F33" s="175">
        <v>7</v>
      </c>
      <c r="G33" s="204">
        <f t="shared" si="1"/>
        <v>4.3832185347526609E-3</v>
      </c>
      <c r="H33" s="175">
        <v>19</v>
      </c>
      <c r="I33" s="204">
        <f t="shared" si="2"/>
        <v>1.7576318223866791E-3</v>
      </c>
      <c r="J33" s="175">
        <v>0</v>
      </c>
      <c r="K33" s="204">
        <f t="shared" si="3"/>
        <v>0</v>
      </c>
      <c r="L33" s="175">
        <v>0</v>
      </c>
      <c r="M33" s="204">
        <f t="shared" si="6"/>
        <v>0</v>
      </c>
      <c r="N33" s="175">
        <v>0</v>
      </c>
      <c r="O33" s="204">
        <f t="shared" si="4"/>
        <v>0</v>
      </c>
      <c r="P33" s="175">
        <v>0</v>
      </c>
      <c r="Q33" s="204">
        <f t="shared" si="5"/>
        <v>0</v>
      </c>
    </row>
    <row r="34" spans="1:17" x14ac:dyDescent="0.3">
      <c r="A34">
        <v>26</v>
      </c>
      <c r="B34" s="5" t="s">
        <v>17</v>
      </c>
      <c r="C34" s="173">
        <v>31</v>
      </c>
      <c r="D34" s="131">
        <v>14</v>
      </c>
      <c r="E34" s="204">
        <f t="shared" si="0"/>
        <v>3.268736866682232E-3</v>
      </c>
      <c r="F34" s="175">
        <v>3</v>
      </c>
      <c r="G34" s="204">
        <f t="shared" si="1"/>
        <v>1.878522229179712E-3</v>
      </c>
      <c r="H34" s="175">
        <v>12</v>
      </c>
      <c r="I34" s="204">
        <f t="shared" si="2"/>
        <v>1.1100832562442183E-3</v>
      </c>
      <c r="J34" s="175">
        <v>1</v>
      </c>
      <c r="K34" s="204">
        <f t="shared" si="3"/>
        <v>4.4642857142857141E-4</v>
      </c>
      <c r="L34" s="175">
        <v>1</v>
      </c>
      <c r="M34" s="204">
        <f t="shared" si="6"/>
        <v>1.176470588235294E-3</v>
      </c>
      <c r="N34" s="175">
        <v>0</v>
      </c>
      <c r="O34" s="204">
        <f t="shared" si="4"/>
        <v>0</v>
      </c>
      <c r="P34" s="175">
        <v>0</v>
      </c>
      <c r="Q34" s="204">
        <f t="shared" si="5"/>
        <v>0</v>
      </c>
    </row>
    <row r="35" spans="1:17" x14ac:dyDescent="0.3">
      <c r="A35">
        <v>27</v>
      </c>
      <c r="B35" s="5" t="s">
        <v>18</v>
      </c>
      <c r="C35" s="173">
        <v>16</v>
      </c>
      <c r="D35" s="131">
        <v>1</v>
      </c>
      <c r="E35" s="204">
        <f t="shared" si="0"/>
        <v>2.3348120476301658E-4</v>
      </c>
      <c r="F35" s="175">
        <v>1</v>
      </c>
      <c r="G35" s="204">
        <f t="shared" si="1"/>
        <v>6.2617407639323729E-4</v>
      </c>
      <c r="H35" s="175">
        <v>0</v>
      </c>
      <c r="I35" s="204">
        <f t="shared" si="2"/>
        <v>0</v>
      </c>
      <c r="J35" s="175">
        <v>14</v>
      </c>
      <c r="K35" s="204">
        <f t="shared" si="3"/>
        <v>6.2500000000000003E-3</v>
      </c>
      <c r="L35" s="175">
        <v>0</v>
      </c>
      <c r="M35" s="204">
        <f t="shared" si="6"/>
        <v>0</v>
      </c>
      <c r="N35" s="175">
        <v>0</v>
      </c>
      <c r="O35" s="204">
        <f t="shared" si="4"/>
        <v>0</v>
      </c>
      <c r="P35" s="175">
        <v>0</v>
      </c>
      <c r="Q35" s="204">
        <f t="shared" si="5"/>
        <v>0</v>
      </c>
    </row>
    <row r="36" spans="1:17" x14ac:dyDescent="0.3">
      <c r="A36">
        <v>28</v>
      </c>
      <c r="B36" s="5" t="s">
        <v>19</v>
      </c>
      <c r="C36" s="173">
        <v>18</v>
      </c>
      <c r="D36" s="131">
        <v>13</v>
      </c>
      <c r="E36" s="204">
        <f t="shared" si="0"/>
        <v>3.0352556619192153E-3</v>
      </c>
      <c r="F36" s="175">
        <v>1</v>
      </c>
      <c r="G36" s="204">
        <f t="shared" si="1"/>
        <v>6.2617407639323729E-4</v>
      </c>
      <c r="H36" s="175">
        <v>4</v>
      </c>
      <c r="I36" s="204">
        <f t="shared" si="2"/>
        <v>3.7002775208140609E-4</v>
      </c>
      <c r="J36" s="175">
        <v>0</v>
      </c>
      <c r="K36" s="204">
        <f t="shared" si="3"/>
        <v>0</v>
      </c>
      <c r="L36" s="175">
        <v>0</v>
      </c>
      <c r="M36" s="204">
        <f t="shared" si="6"/>
        <v>0</v>
      </c>
      <c r="N36" s="175">
        <v>0</v>
      </c>
      <c r="O36" s="204">
        <f t="shared" si="4"/>
        <v>0</v>
      </c>
      <c r="P36" s="175">
        <v>0</v>
      </c>
      <c r="Q36" s="204">
        <f t="shared" si="5"/>
        <v>0</v>
      </c>
    </row>
    <row r="37" spans="1:17" x14ac:dyDescent="0.3">
      <c r="A37">
        <v>29</v>
      </c>
      <c r="B37" s="5" t="s">
        <v>281</v>
      </c>
      <c r="C37" s="173">
        <v>217</v>
      </c>
      <c r="D37" s="131">
        <v>63</v>
      </c>
      <c r="E37" s="204">
        <f t="shared" si="0"/>
        <v>1.4709315900070045E-2</v>
      </c>
      <c r="F37" s="175">
        <v>26</v>
      </c>
      <c r="G37" s="204">
        <f t="shared" si="1"/>
        <v>1.6280525986224169E-2</v>
      </c>
      <c r="H37" s="175">
        <v>116</v>
      </c>
      <c r="I37" s="204">
        <f t="shared" si="2"/>
        <v>1.0730804810360777E-2</v>
      </c>
      <c r="J37" s="175">
        <v>7</v>
      </c>
      <c r="K37" s="204">
        <f t="shared" si="3"/>
        <v>3.1250000000000002E-3</v>
      </c>
      <c r="L37" s="175">
        <v>4</v>
      </c>
      <c r="M37" s="204">
        <f t="shared" si="6"/>
        <v>4.7058823529411761E-3</v>
      </c>
      <c r="N37" s="175">
        <v>1</v>
      </c>
      <c r="O37" s="204">
        <f t="shared" si="4"/>
        <v>5.2631578947368418E-2</v>
      </c>
      <c r="P37" s="175">
        <v>0</v>
      </c>
      <c r="Q37" s="204">
        <f t="shared" si="5"/>
        <v>0</v>
      </c>
    </row>
    <row r="38" spans="1:17" x14ac:dyDescent="0.3">
      <c r="A38">
        <v>30</v>
      </c>
      <c r="B38" s="5" t="s">
        <v>282</v>
      </c>
      <c r="C38" s="173">
        <v>5</v>
      </c>
      <c r="D38" s="131">
        <v>5</v>
      </c>
      <c r="E38" s="204">
        <f t="shared" si="0"/>
        <v>1.1674060238150829E-3</v>
      </c>
      <c r="F38" s="175">
        <v>0</v>
      </c>
      <c r="G38" s="204">
        <f t="shared" si="1"/>
        <v>0</v>
      </c>
      <c r="H38" s="175">
        <v>0</v>
      </c>
      <c r="I38" s="204">
        <f t="shared" si="2"/>
        <v>0</v>
      </c>
      <c r="J38" s="175">
        <v>0</v>
      </c>
      <c r="K38" s="204">
        <f t="shared" si="3"/>
        <v>0</v>
      </c>
      <c r="L38" s="175">
        <v>0</v>
      </c>
      <c r="M38" s="204">
        <f t="shared" si="6"/>
        <v>0</v>
      </c>
      <c r="N38" s="175">
        <v>0</v>
      </c>
      <c r="O38" s="204">
        <f t="shared" si="4"/>
        <v>0</v>
      </c>
      <c r="P38" s="175">
        <v>0</v>
      </c>
      <c r="Q38" s="204">
        <f t="shared" si="5"/>
        <v>0</v>
      </c>
    </row>
    <row r="39" spans="1:17" x14ac:dyDescent="0.3">
      <c r="A39">
        <v>31</v>
      </c>
      <c r="B39" s="5" t="s">
        <v>20</v>
      </c>
      <c r="C39" s="173">
        <v>105</v>
      </c>
      <c r="D39" s="131">
        <v>19</v>
      </c>
      <c r="E39" s="204">
        <f t="shared" si="0"/>
        <v>4.4361428904973153E-3</v>
      </c>
      <c r="F39" s="175">
        <v>5</v>
      </c>
      <c r="G39" s="204">
        <f t="shared" si="1"/>
        <v>3.1308703819661866E-3</v>
      </c>
      <c r="H39" s="175">
        <v>26</v>
      </c>
      <c r="I39" s="204">
        <f t="shared" si="2"/>
        <v>2.4051803885291397E-3</v>
      </c>
      <c r="J39" s="175">
        <v>31</v>
      </c>
      <c r="K39" s="204">
        <f t="shared" si="3"/>
        <v>1.3839285714285714E-2</v>
      </c>
      <c r="L39" s="175">
        <v>23</v>
      </c>
      <c r="M39" s="204">
        <f t="shared" si="6"/>
        <v>2.7058823529411764E-2</v>
      </c>
      <c r="N39" s="175">
        <v>1</v>
      </c>
      <c r="O39" s="204">
        <f t="shared" si="4"/>
        <v>5.2631578947368418E-2</v>
      </c>
      <c r="P39" s="175">
        <v>0</v>
      </c>
      <c r="Q39" s="204">
        <f t="shared" si="5"/>
        <v>0</v>
      </c>
    </row>
    <row r="40" spans="1:17" x14ac:dyDescent="0.3">
      <c r="A40">
        <v>32</v>
      </c>
      <c r="B40" s="5" t="s">
        <v>283</v>
      </c>
      <c r="C40" s="173">
        <v>8</v>
      </c>
      <c r="D40" s="131">
        <v>3</v>
      </c>
      <c r="E40" s="204">
        <f t="shared" si="0"/>
        <v>7.0044361428904978E-4</v>
      </c>
      <c r="F40" s="175">
        <v>0</v>
      </c>
      <c r="G40" s="204">
        <f t="shared" si="1"/>
        <v>0</v>
      </c>
      <c r="H40" s="175">
        <v>2</v>
      </c>
      <c r="I40" s="204">
        <f t="shared" si="2"/>
        <v>1.8501387604070305E-4</v>
      </c>
      <c r="J40" s="175">
        <v>3</v>
      </c>
      <c r="K40" s="204">
        <f t="shared" si="3"/>
        <v>1.3392857142857143E-3</v>
      </c>
      <c r="L40" s="175">
        <v>0</v>
      </c>
      <c r="M40" s="204">
        <f t="shared" si="6"/>
        <v>0</v>
      </c>
      <c r="N40" s="175">
        <v>0</v>
      </c>
      <c r="O40" s="204">
        <f t="shared" si="4"/>
        <v>0</v>
      </c>
      <c r="P40" s="175">
        <v>0</v>
      </c>
      <c r="Q40" s="204">
        <f t="shared" si="5"/>
        <v>0</v>
      </c>
    </row>
    <row r="41" spans="1:17" x14ac:dyDescent="0.3">
      <c r="A41">
        <v>33</v>
      </c>
      <c r="B41" s="5" t="s">
        <v>21</v>
      </c>
      <c r="C41" s="173">
        <v>4</v>
      </c>
      <c r="D41" s="131">
        <v>0</v>
      </c>
      <c r="E41" s="204">
        <f t="shared" si="0"/>
        <v>0</v>
      </c>
      <c r="F41" s="175">
        <v>0</v>
      </c>
      <c r="G41" s="204">
        <f t="shared" si="1"/>
        <v>0</v>
      </c>
      <c r="H41" s="175">
        <v>4</v>
      </c>
      <c r="I41" s="204">
        <f t="shared" si="2"/>
        <v>3.7002775208140609E-4</v>
      </c>
      <c r="J41" s="175">
        <v>0</v>
      </c>
      <c r="K41" s="204">
        <f t="shared" si="3"/>
        <v>0</v>
      </c>
      <c r="L41" s="175">
        <v>0</v>
      </c>
      <c r="M41" s="204">
        <f t="shared" si="6"/>
        <v>0</v>
      </c>
      <c r="N41" s="175">
        <v>0</v>
      </c>
      <c r="O41" s="204">
        <f t="shared" si="4"/>
        <v>0</v>
      </c>
      <c r="P41" s="175">
        <v>0</v>
      </c>
      <c r="Q41" s="204">
        <f t="shared" si="5"/>
        <v>0</v>
      </c>
    </row>
    <row r="42" spans="1:17" x14ac:dyDescent="0.3">
      <c r="A42">
        <v>34</v>
      </c>
      <c r="B42" s="5" t="s">
        <v>22</v>
      </c>
      <c r="C42" s="173">
        <v>174</v>
      </c>
      <c r="D42" s="131">
        <v>38</v>
      </c>
      <c r="E42" s="204">
        <f t="shared" si="0"/>
        <v>8.8722857809946307E-3</v>
      </c>
      <c r="F42" s="175">
        <v>42</v>
      </c>
      <c r="G42" s="204">
        <f t="shared" si="1"/>
        <v>2.6299311208515967E-2</v>
      </c>
      <c r="H42" s="175">
        <v>80</v>
      </c>
      <c r="I42" s="204">
        <f t="shared" si="2"/>
        <v>7.4005550416281225E-3</v>
      </c>
      <c r="J42" s="175">
        <v>10</v>
      </c>
      <c r="K42" s="204">
        <f t="shared" si="3"/>
        <v>4.464285714285714E-3</v>
      </c>
      <c r="L42" s="175">
        <v>4</v>
      </c>
      <c r="M42" s="204">
        <f t="shared" si="6"/>
        <v>4.7058823529411761E-3</v>
      </c>
      <c r="N42" s="175">
        <v>0</v>
      </c>
      <c r="O42" s="204">
        <f t="shared" si="4"/>
        <v>0</v>
      </c>
      <c r="P42" s="175">
        <v>0</v>
      </c>
      <c r="Q42" s="204">
        <f t="shared" si="5"/>
        <v>0</v>
      </c>
    </row>
    <row r="43" spans="1:17" x14ac:dyDescent="0.3">
      <c r="A43">
        <v>35</v>
      </c>
      <c r="B43" s="5" t="s">
        <v>23</v>
      </c>
      <c r="C43" s="173">
        <v>35</v>
      </c>
      <c r="D43" s="131">
        <v>3</v>
      </c>
      <c r="E43" s="204">
        <f t="shared" si="0"/>
        <v>7.0044361428904978E-4</v>
      </c>
      <c r="F43" s="175">
        <v>8</v>
      </c>
      <c r="G43" s="204">
        <f t="shared" si="1"/>
        <v>5.0093926111458983E-3</v>
      </c>
      <c r="H43" s="175">
        <v>21</v>
      </c>
      <c r="I43" s="204">
        <f t="shared" si="2"/>
        <v>1.9426456984273821E-3</v>
      </c>
      <c r="J43" s="175">
        <v>3</v>
      </c>
      <c r="K43" s="204">
        <f t="shared" si="3"/>
        <v>1.3392857142857143E-3</v>
      </c>
      <c r="L43" s="175">
        <v>0</v>
      </c>
      <c r="M43" s="204">
        <f t="shared" si="6"/>
        <v>0</v>
      </c>
      <c r="N43" s="175">
        <v>0</v>
      </c>
      <c r="O43" s="204">
        <f t="shared" si="4"/>
        <v>0</v>
      </c>
      <c r="P43" s="175">
        <v>0</v>
      </c>
      <c r="Q43" s="204">
        <f t="shared" si="5"/>
        <v>0</v>
      </c>
    </row>
    <row r="44" spans="1:17" x14ac:dyDescent="0.3">
      <c r="A44">
        <v>36</v>
      </c>
      <c r="B44" s="5" t="s">
        <v>24</v>
      </c>
      <c r="C44" s="173">
        <v>429</v>
      </c>
      <c r="D44" s="131">
        <v>119</v>
      </c>
      <c r="E44" s="204">
        <f t="shared" si="0"/>
        <v>2.7784263366798973E-2</v>
      </c>
      <c r="F44" s="175">
        <v>90</v>
      </c>
      <c r="G44" s="204">
        <f t="shared" si="1"/>
        <v>5.6355666875391355E-2</v>
      </c>
      <c r="H44" s="175">
        <v>172</v>
      </c>
      <c r="I44" s="204">
        <f t="shared" si="2"/>
        <v>1.5911193339500463E-2</v>
      </c>
      <c r="J44" s="175">
        <v>31</v>
      </c>
      <c r="K44" s="204">
        <f t="shared" si="3"/>
        <v>1.3839285714285714E-2</v>
      </c>
      <c r="L44" s="175">
        <v>16</v>
      </c>
      <c r="M44" s="204">
        <f t="shared" si="6"/>
        <v>1.8823529411764704E-2</v>
      </c>
      <c r="N44" s="175">
        <v>1</v>
      </c>
      <c r="O44" s="204">
        <f t="shared" si="4"/>
        <v>5.2631578947368418E-2</v>
      </c>
      <c r="P44" s="175">
        <v>0</v>
      </c>
      <c r="Q44" s="204">
        <f t="shared" si="5"/>
        <v>0</v>
      </c>
    </row>
    <row r="45" spans="1:17" x14ac:dyDescent="0.3">
      <c r="A45">
        <v>37</v>
      </c>
      <c r="B45" s="5" t="s">
        <v>25</v>
      </c>
      <c r="C45" s="173">
        <v>2</v>
      </c>
      <c r="D45" s="131">
        <v>0</v>
      </c>
      <c r="E45" s="204">
        <f t="shared" si="0"/>
        <v>0</v>
      </c>
      <c r="F45" s="175">
        <v>0</v>
      </c>
      <c r="G45" s="204">
        <f t="shared" si="1"/>
        <v>0</v>
      </c>
      <c r="H45" s="175">
        <v>1</v>
      </c>
      <c r="I45" s="204">
        <f t="shared" si="2"/>
        <v>9.2506938020351523E-5</v>
      </c>
      <c r="J45" s="175">
        <v>0</v>
      </c>
      <c r="K45" s="204">
        <f t="shared" si="3"/>
        <v>0</v>
      </c>
      <c r="L45" s="175">
        <v>1</v>
      </c>
      <c r="M45" s="204">
        <f t="shared" si="6"/>
        <v>1.176470588235294E-3</v>
      </c>
      <c r="N45" s="175">
        <v>0</v>
      </c>
      <c r="O45" s="204">
        <f t="shared" si="4"/>
        <v>0</v>
      </c>
      <c r="P45" s="175">
        <v>0</v>
      </c>
      <c r="Q45" s="204">
        <f t="shared" si="5"/>
        <v>0</v>
      </c>
    </row>
    <row r="46" spans="1:17" x14ac:dyDescent="0.3">
      <c r="A46">
        <v>38</v>
      </c>
      <c r="B46" s="5" t="s">
        <v>26</v>
      </c>
      <c r="C46" s="173">
        <v>160</v>
      </c>
      <c r="D46" s="131">
        <v>40</v>
      </c>
      <c r="E46" s="204">
        <f t="shared" si="0"/>
        <v>9.3392481905206631E-3</v>
      </c>
      <c r="F46" s="175">
        <v>14</v>
      </c>
      <c r="G46" s="204">
        <f t="shared" si="1"/>
        <v>8.7664370695053218E-3</v>
      </c>
      <c r="H46" s="175">
        <v>77</v>
      </c>
      <c r="I46" s="204">
        <f t="shared" si="2"/>
        <v>7.1230342275670679E-3</v>
      </c>
      <c r="J46" s="175">
        <v>27</v>
      </c>
      <c r="K46" s="204">
        <f t="shared" si="3"/>
        <v>1.2053571428571429E-2</v>
      </c>
      <c r="L46" s="175">
        <v>2</v>
      </c>
      <c r="M46" s="204">
        <f t="shared" si="6"/>
        <v>2.352941176470588E-3</v>
      </c>
      <c r="N46" s="175">
        <v>0</v>
      </c>
      <c r="O46" s="204">
        <f t="shared" si="4"/>
        <v>0</v>
      </c>
      <c r="P46" s="175">
        <v>0</v>
      </c>
      <c r="Q46" s="204">
        <f t="shared" si="5"/>
        <v>0</v>
      </c>
    </row>
    <row r="47" spans="1:17" x14ac:dyDescent="0.3">
      <c r="A47">
        <v>39</v>
      </c>
      <c r="B47" s="5" t="s">
        <v>27</v>
      </c>
      <c r="C47" s="173">
        <v>227</v>
      </c>
      <c r="D47" s="131">
        <v>47</v>
      </c>
      <c r="E47" s="204">
        <f t="shared" si="0"/>
        <v>1.0973616623861778E-2</v>
      </c>
      <c r="F47" s="175">
        <v>29</v>
      </c>
      <c r="G47" s="204">
        <f t="shared" si="1"/>
        <v>1.8159048215403883E-2</v>
      </c>
      <c r="H47" s="175">
        <v>127</v>
      </c>
      <c r="I47" s="204">
        <f t="shared" si="2"/>
        <v>1.1748381128584643E-2</v>
      </c>
      <c r="J47" s="175">
        <v>11</v>
      </c>
      <c r="K47" s="204">
        <f t="shared" si="3"/>
        <v>4.9107142857142856E-3</v>
      </c>
      <c r="L47" s="175">
        <v>11</v>
      </c>
      <c r="M47" s="204">
        <f t="shared" si="6"/>
        <v>1.2941176470588235E-2</v>
      </c>
      <c r="N47" s="175">
        <v>2</v>
      </c>
      <c r="O47" s="204">
        <f t="shared" si="4"/>
        <v>0.10526315789473684</v>
      </c>
      <c r="P47" s="175">
        <v>0</v>
      </c>
      <c r="Q47" s="204">
        <f t="shared" si="5"/>
        <v>0</v>
      </c>
    </row>
    <row r="48" spans="1:17" x14ac:dyDescent="0.3">
      <c r="A48">
        <v>40</v>
      </c>
      <c r="B48" s="5" t="s">
        <v>28</v>
      </c>
      <c r="C48" s="173">
        <v>7</v>
      </c>
      <c r="D48" s="131">
        <v>6</v>
      </c>
      <c r="E48" s="204">
        <f t="shared" si="0"/>
        <v>1.4008872285780996E-3</v>
      </c>
      <c r="F48" s="175">
        <v>0</v>
      </c>
      <c r="G48" s="204">
        <f t="shared" si="1"/>
        <v>0</v>
      </c>
      <c r="H48" s="175">
        <v>1</v>
      </c>
      <c r="I48" s="204">
        <f t="shared" si="2"/>
        <v>9.2506938020351523E-5</v>
      </c>
      <c r="J48" s="175">
        <v>0</v>
      </c>
      <c r="K48" s="204">
        <f t="shared" si="3"/>
        <v>0</v>
      </c>
      <c r="L48" s="175">
        <v>0</v>
      </c>
      <c r="M48" s="204">
        <f t="shared" si="6"/>
        <v>0</v>
      </c>
      <c r="N48" s="175">
        <v>0</v>
      </c>
      <c r="O48" s="204">
        <f t="shared" si="4"/>
        <v>0</v>
      </c>
      <c r="P48" s="175">
        <v>0</v>
      </c>
      <c r="Q48" s="204">
        <f t="shared" si="5"/>
        <v>0</v>
      </c>
    </row>
    <row r="49" spans="1:17" x14ac:dyDescent="0.3">
      <c r="A49">
        <v>41</v>
      </c>
      <c r="B49" s="5" t="s">
        <v>29</v>
      </c>
      <c r="C49" s="173">
        <v>4</v>
      </c>
      <c r="D49" s="131">
        <v>4</v>
      </c>
      <c r="E49" s="204">
        <f t="shared" si="0"/>
        <v>9.3392481905206633E-4</v>
      </c>
      <c r="F49" s="175">
        <v>0</v>
      </c>
      <c r="G49" s="204">
        <f t="shared" si="1"/>
        <v>0</v>
      </c>
      <c r="H49" s="175">
        <v>0</v>
      </c>
      <c r="I49" s="204">
        <f t="shared" si="2"/>
        <v>0</v>
      </c>
      <c r="J49" s="175">
        <v>0</v>
      </c>
      <c r="K49" s="204">
        <f t="shared" si="3"/>
        <v>0</v>
      </c>
      <c r="L49" s="175">
        <v>0</v>
      </c>
      <c r="M49" s="204">
        <f t="shared" si="6"/>
        <v>0</v>
      </c>
      <c r="N49" s="175">
        <v>0</v>
      </c>
      <c r="O49" s="204">
        <f t="shared" si="4"/>
        <v>0</v>
      </c>
      <c r="P49" s="175">
        <v>0</v>
      </c>
      <c r="Q49" s="204">
        <f t="shared" si="5"/>
        <v>0</v>
      </c>
    </row>
    <row r="50" spans="1:17" x14ac:dyDescent="0.3">
      <c r="A50">
        <v>42</v>
      </c>
      <c r="B50" s="5" t="s">
        <v>284</v>
      </c>
      <c r="C50" s="173">
        <v>177</v>
      </c>
      <c r="D50" s="131">
        <v>34</v>
      </c>
      <c r="E50" s="204">
        <f t="shared" si="0"/>
        <v>7.938360961942564E-3</v>
      </c>
      <c r="F50" s="175">
        <v>16</v>
      </c>
      <c r="G50" s="204">
        <f t="shared" si="1"/>
        <v>1.0018785222291797E-2</v>
      </c>
      <c r="H50" s="175">
        <v>115</v>
      </c>
      <c r="I50" s="204">
        <f t="shared" si="2"/>
        <v>1.0638297872340425E-2</v>
      </c>
      <c r="J50" s="175">
        <v>8</v>
      </c>
      <c r="K50" s="204">
        <f t="shared" si="3"/>
        <v>3.5714285714285713E-3</v>
      </c>
      <c r="L50" s="175">
        <v>4</v>
      </c>
      <c r="M50" s="204">
        <f t="shared" si="6"/>
        <v>4.7058823529411761E-3</v>
      </c>
      <c r="N50" s="175">
        <v>0</v>
      </c>
      <c r="O50" s="204">
        <f t="shared" si="4"/>
        <v>0</v>
      </c>
      <c r="P50" s="175">
        <v>0</v>
      </c>
      <c r="Q50" s="204">
        <f t="shared" si="5"/>
        <v>0</v>
      </c>
    </row>
    <row r="51" spans="1:17" x14ac:dyDescent="0.3">
      <c r="A51">
        <v>43</v>
      </c>
      <c r="B51" s="5" t="s">
        <v>30</v>
      </c>
      <c r="C51" s="173">
        <v>14</v>
      </c>
      <c r="D51" s="131">
        <v>0</v>
      </c>
      <c r="E51" s="204">
        <f t="shared" si="0"/>
        <v>0</v>
      </c>
      <c r="F51" s="175">
        <v>5</v>
      </c>
      <c r="G51" s="204">
        <f t="shared" si="1"/>
        <v>3.1308703819661866E-3</v>
      </c>
      <c r="H51" s="175">
        <v>9</v>
      </c>
      <c r="I51" s="204">
        <f t="shared" si="2"/>
        <v>8.3256244218316369E-4</v>
      </c>
      <c r="J51" s="175">
        <v>0</v>
      </c>
      <c r="K51" s="204">
        <f t="shared" si="3"/>
        <v>0</v>
      </c>
      <c r="L51" s="175">
        <v>0</v>
      </c>
      <c r="M51" s="204">
        <f t="shared" si="6"/>
        <v>0</v>
      </c>
      <c r="N51" s="175">
        <v>0</v>
      </c>
      <c r="O51" s="204">
        <f t="shared" si="4"/>
        <v>0</v>
      </c>
      <c r="P51" s="175">
        <v>0</v>
      </c>
      <c r="Q51" s="204">
        <f t="shared" si="5"/>
        <v>0</v>
      </c>
    </row>
    <row r="52" spans="1:17" x14ac:dyDescent="0.3">
      <c r="A52">
        <v>44</v>
      </c>
      <c r="B52" s="5" t="s">
        <v>285</v>
      </c>
      <c r="C52" s="173">
        <v>2178</v>
      </c>
      <c r="D52" s="131">
        <v>353</v>
      </c>
      <c r="E52" s="204">
        <f t="shared" si="0"/>
        <v>8.2418865281344858E-2</v>
      </c>
      <c r="F52" s="175">
        <v>112</v>
      </c>
      <c r="G52" s="204">
        <f t="shared" si="1"/>
        <v>7.0131496556042575E-2</v>
      </c>
      <c r="H52" s="175">
        <v>1254</v>
      </c>
      <c r="I52" s="204">
        <f t="shared" si="2"/>
        <v>0.11600370027752081</v>
      </c>
      <c r="J52" s="175">
        <v>304</v>
      </c>
      <c r="K52" s="204">
        <f t="shared" si="3"/>
        <v>0.1357142857142857</v>
      </c>
      <c r="L52" s="175">
        <v>142</v>
      </c>
      <c r="M52" s="204">
        <f t="shared" si="6"/>
        <v>0.16705882352941176</v>
      </c>
      <c r="N52" s="175">
        <v>3</v>
      </c>
      <c r="O52" s="204">
        <f t="shared" si="4"/>
        <v>0.15789473684210525</v>
      </c>
      <c r="P52" s="175">
        <v>10</v>
      </c>
      <c r="Q52" s="204">
        <f t="shared" si="5"/>
        <v>0.13157894736842105</v>
      </c>
    </row>
    <row r="53" spans="1:17" x14ac:dyDescent="0.3">
      <c r="A53">
        <v>45</v>
      </c>
      <c r="B53" s="5" t="s">
        <v>286</v>
      </c>
      <c r="C53" s="173">
        <v>8</v>
      </c>
      <c r="D53" s="131">
        <v>3</v>
      </c>
      <c r="E53" s="204">
        <f t="shared" si="0"/>
        <v>7.0044361428904978E-4</v>
      </c>
      <c r="F53" s="175">
        <v>0</v>
      </c>
      <c r="G53" s="204">
        <f t="shared" si="1"/>
        <v>0</v>
      </c>
      <c r="H53" s="175">
        <v>5</v>
      </c>
      <c r="I53" s="204">
        <f t="shared" si="2"/>
        <v>4.6253469010175765E-4</v>
      </c>
      <c r="J53" s="175">
        <v>0</v>
      </c>
      <c r="K53" s="204">
        <f t="shared" si="3"/>
        <v>0</v>
      </c>
      <c r="L53" s="175">
        <v>0</v>
      </c>
      <c r="M53" s="204">
        <f t="shared" si="6"/>
        <v>0</v>
      </c>
      <c r="N53" s="175">
        <v>0</v>
      </c>
      <c r="O53" s="204">
        <f t="shared" si="4"/>
        <v>0</v>
      </c>
      <c r="P53" s="175">
        <v>0</v>
      </c>
      <c r="Q53" s="204">
        <f t="shared" si="5"/>
        <v>0</v>
      </c>
    </row>
    <row r="54" spans="1:17" x14ac:dyDescent="0.3">
      <c r="A54">
        <v>46</v>
      </c>
      <c r="B54" s="5" t="s">
        <v>331</v>
      </c>
      <c r="C54" s="173">
        <v>76</v>
      </c>
      <c r="D54" s="131">
        <v>17</v>
      </c>
      <c r="E54" s="204">
        <f t="shared" si="0"/>
        <v>3.969180480971282E-3</v>
      </c>
      <c r="F54" s="175">
        <v>3</v>
      </c>
      <c r="G54" s="204">
        <f t="shared" si="1"/>
        <v>1.878522229179712E-3</v>
      </c>
      <c r="H54" s="175">
        <v>40</v>
      </c>
      <c r="I54" s="204">
        <f t="shared" si="2"/>
        <v>3.7002775208140612E-3</v>
      </c>
      <c r="J54" s="175">
        <v>10</v>
      </c>
      <c r="K54" s="204">
        <f t="shared" si="3"/>
        <v>4.464285714285714E-3</v>
      </c>
      <c r="L54" s="175">
        <v>5</v>
      </c>
      <c r="M54" s="204">
        <f t="shared" si="6"/>
        <v>5.8823529411764705E-3</v>
      </c>
      <c r="N54" s="175">
        <v>0</v>
      </c>
      <c r="O54" s="204">
        <f t="shared" si="4"/>
        <v>0</v>
      </c>
      <c r="P54" s="175">
        <v>1</v>
      </c>
      <c r="Q54" s="204">
        <f t="shared" si="5"/>
        <v>1.3157894736842105E-2</v>
      </c>
    </row>
    <row r="55" spans="1:17" x14ac:dyDescent="0.3">
      <c r="A55">
        <v>47</v>
      </c>
      <c r="B55" s="5" t="s">
        <v>288</v>
      </c>
      <c r="C55" s="173">
        <v>93</v>
      </c>
      <c r="D55" s="131">
        <v>40</v>
      </c>
      <c r="E55" s="204">
        <f t="shared" si="0"/>
        <v>9.3392481905206631E-3</v>
      </c>
      <c r="F55" s="175">
        <v>1</v>
      </c>
      <c r="G55" s="204">
        <f t="shared" si="1"/>
        <v>6.2617407639323729E-4</v>
      </c>
      <c r="H55" s="175">
        <v>42</v>
      </c>
      <c r="I55" s="204">
        <f t="shared" si="2"/>
        <v>3.8852913968547642E-3</v>
      </c>
      <c r="J55" s="175">
        <v>4</v>
      </c>
      <c r="K55" s="204">
        <f t="shared" si="3"/>
        <v>1.7857142857142857E-3</v>
      </c>
      <c r="L55" s="175">
        <v>6</v>
      </c>
      <c r="M55" s="204">
        <f t="shared" si="6"/>
        <v>7.058823529411765E-3</v>
      </c>
      <c r="N55" s="175">
        <v>0</v>
      </c>
      <c r="O55" s="204">
        <f t="shared" si="4"/>
        <v>0</v>
      </c>
      <c r="P55" s="175">
        <v>0</v>
      </c>
      <c r="Q55" s="204">
        <f t="shared" si="5"/>
        <v>0</v>
      </c>
    </row>
    <row r="56" spans="1:17" x14ac:dyDescent="0.3">
      <c r="A56">
        <v>48</v>
      </c>
      <c r="B56" s="5" t="s">
        <v>154</v>
      </c>
      <c r="C56" s="173">
        <v>22</v>
      </c>
      <c r="D56" s="131">
        <v>10</v>
      </c>
      <c r="E56" s="204">
        <f t="shared" si="0"/>
        <v>2.3348120476301658E-3</v>
      </c>
      <c r="F56" s="175">
        <v>2</v>
      </c>
      <c r="G56" s="204">
        <f t="shared" si="1"/>
        <v>1.2523481527864746E-3</v>
      </c>
      <c r="H56" s="175">
        <v>10</v>
      </c>
      <c r="I56" s="204">
        <f t="shared" si="2"/>
        <v>9.2506938020351531E-4</v>
      </c>
      <c r="J56" s="175">
        <v>0</v>
      </c>
      <c r="K56" s="204">
        <f t="shared" si="3"/>
        <v>0</v>
      </c>
      <c r="L56" s="175">
        <v>0</v>
      </c>
      <c r="M56" s="204">
        <f t="shared" si="6"/>
        <v>0</v>
      </c>
      <c r="N56" s="175">
        <v>0</v>
      </c>
      <c r="O56" s="204">
        <f t="shared" si="4"/>
        <v>0</v>
      </c>
      <c r="P56" s="175">
        <v>0</v>
      </c>
      <c r="Q56" s="204">
        <f t="shared" si="5"/>
        <v>0</v>
      </c>
    </row>
    <row r="57" spans="1:17" x14ac:dyDescent="0.3">
      <c r="A57">
        <v>49</v>
      </c>
      <c r="B57" s="5" t="s">
        <v>289</v>
      </c>
      <c r="C57" s="173">
        <v>276</v>
      </c>
      <c r="D57" s="131">
        <v>74</v>
      </c>
      <c r="E57" s="204">
        <f t="shared" si="0"/>
        <v>1.7277609152463225E-2</v>
      </c>
      <c r="F57" s="175">
        <v>23</v>
      </c>
      <c r="G57" s="204">
        <f t="shared" si="1"/>
        <v>1.4402003757044458E-2</v>
      </c>
      <c r="H57" s="175">
        <v>127</v>
      </c>
      <c r="I57" s="204">
        <f t="shared" si="2"/>
        <v>1.1748381128584643E-2</v>
      </c>
      <c r="J57" s="175">
        <v>45</v>
      </c>
      <c r="K57" s="204">
        <f t="shared" si="3"/>
        <v>2.0089285714285716E-2</v>
      </c>
      <c r="L57" s="175">
        <v>4</v>
      </c>
      <c r="M57" s="204">
        <f t="shared" si="6"/>
        <v>4.7058823529411761E-3</v>
      </c>
      <c r="N57" s="175">
        <v>0</v>
      </c>
      <c r="O57" s="204">
        <f t="shared" si="4"/>
        <v>0</v>
      </c>
      <c r="P57" s="175">
        <v>3</v>
      </c>
      <c r="Q57" s="204">
        <f t="shared" si="5"/>
        <v>3.9473684210526314E-2</v>
      </c>
    </row>
    <row r="58" spans="1:17" x14ac:dyDescent="0.3">
      <c r="A58">
        <v>50</v>
      </c>
      <c r="B58" s="5" t="s">
        <v>290</v>
      </c>
      <c r="C58" s="173">
        <v>1</v>
      </c>
      <c r="D58" s="131">
        <v>1</v>
      </c>
      <c r="E58" s="204">
        <f t="shared" si="0"/>
        <v>2.3348120476301658E-4</v>
      </c>
      <c r="F58" s="175">
        <v>0</v>
      </c>
      <c r="G58" s="204">
        <f t="shared" si="1"/>
        <v>0</v>
      </c>
      <c r="H58" s="175">
        <v>0</v>
      </c>
      <c r="I58" s="204">
        <f t="shared" si="2"/>
        <v>0</v>
      </c>
      <c r="J58" s="175">
        <v>0</v>
      </c>
      <c r="K58" s="204">
        <f t="shared" si="3"/>
        <v>0</v>
      </c>
      <c r="L58" s="175">
        <v>0</v>
      </c>
      <c r="M58" s="204">
        <f t="shared" si="6"/>
        <v>0</v>
      </c>
      <c r="N58" s="175">
        <v>0</v>
      </c>
      <c r="O58" s="204">
        <f t="shared" si="4"/>
        <v>0</v>
      </c>
      <c r="P58" s="175">
        <v>0</v>
      </c>
      <c r="Q58" s="204">
        <f t="shared" si="5"/>
        <v>0</v>
      </c>
    </row>
    <row r="59" spans="1:17" x14ac:dyDescent="0.3">
      <c r="A59">
        <v>51</v>
      </c>
      <c r="B59" s="5" t="s">
        <v>294</v>
      </c>
      <c r="C59" s="173">
        <v>15</v>
      </c>
      <c r="D59" s="131">
        <v>13</v>
      </c>
      <c r="E59" s="204">
        <f t="shared" si="0"/>
        <v>3.0352556619192153E-3</v>
      </c>
      <c r="F59" s="175">
        <v>0</v>
      </c>
      <c r="G59" s="204">
        <f t="shared" si="1"/>
        <v>0</v>
      </c>
      <c r="H59" s="175">
        <v>2</v>
      </c>
      <c r="I59" s="204">
        <f t="shared" si="2"/>
        <v>1.8501387604070305E-4</v>
      </c>
      <c r="J59" s="175">
        <v>0</v>
      </c>
      <c r="K59" s="204">
        <f t="shared" si="3"/>
        <v>0</v>
      </c>
      <c r="L59" s="175">
        <v>0</v>
      </c>
      <c r="M59" s="204">
        <f t="shared" si="6"/>
        <v>0</v>
      </c>
      <c r="N59" s="175">
        <v>0</v>
      </c>
      <c r="O59" s="204">
        <f t="shared" si="4"/>
        <v>0</v>
      </c>
      <c r="P59" s="175">
        <v>0</v>
      </c>
      <c r="Q59" s="204">
        <f t="shared" si="5"/>
        <v>0</v>
      </c>
    </row>
    <row r="60" spans="1:17" x14ac:dyDescent="0.3">
      <c r="A60">
        <v>52</v>
      </c>
      <c r="B60" s="5" t="s">
        <v>39</v>
      </c>
      <c r="C60" s="173">
        <v>0</v>
      </c>
      <c r="D60" s="131">
        <v>0</v>
      </c>
      <c r="E60" s="204">
        <f t="shared" si="0"/>
        <v>0</v>
      </c>
      <c r="F60" s="175">
        <v>0</v>
      </c>
      <c r="G60" s="204">
        <f t="shared" si="1"/>
        <v>0</v>
      </c>
      <c r="H60" s="175">
        <v>0</v>
      </c>
      <c r="I60" s="204">
        <f t="shared" si="2"/>
        <v>0</v>
      </c>
      <c r="J60" s="175">
        <v>0</v>
      </c>
      <c r="K60" s="204">
        <f t="shared" si="3"/>
        <v>0</v>
      </c>
      <c r="L60" s="175">
        <v>0</v>
      </c>
      <c r="M60" s="204">
        <f t="shared" si="6"/>
        <v>0</v>
      </c>
      <c r="N60" s="175">
        <v>0</v>
      </c>
      <c r="O60" s="204">
        <f t="shared" si="4"/>
        <v>0</v>
      </c>
      <c r="P60" s="175">
        <v>0</v>
      </c>
      <c r="Q60" s="204">
        <f t="shared" si="5"/>
        <v>0</v>
      </c>
    </row>
    <row r="61" spans="1:17" x14ac:dyDescent="0.3">
      <c r="A61">
        <v>53</v>
      </c>
      <c r="B61" s="5" t="s">
        <v>31</v>
      </c>
      <c r="C61" s="173">
        <v>24</v>
      </c>
      <c r="D61" s="131">
        <v>13</v>
      </c>
      <c r="E61" s="204">
        <f t="shared" si="0"/>
        <v>3.0352556619192153E-3</v>
      </c>
      <c r="F61" s="175">
        <v>4</v>
      </c>
      <c r="G61" s="204">
        <f t="shared" si="1"/>
        <v>2.5046963055729492E-3</v>
      </c>
      <c r="H61" s="175">
        <v>6</v>
      </c>
      <c r="I61" s="204">
        <f t="shared" si="2"/>
        <v>5.5504162812210916E-4</v>
      </c>
      <c r="J61" s="175">
        <v>0</v>
      </c>
      <c r="K61" s="204">
        <f t="shared" si="3"/>
        <v>0</v>
      </c>
      <c r="L61" s="175">
        <v>1</v>
      </c>
      <c r="M61" s="204">
        <f t="shared" si="6"/>
        <v>1.176470588235294E-3</v>
      </c>
      <c r="N61" s="175">
        <v>0</v>
      </c>
      <c r="O61" s="204">
        <f t="shared" si="4"/>
        <v>0</v>
      </c>
      <c r="P61" s="175">
        <v>0</v>
      </c>
      <c r="Q61" s="204">
        <f t="shared" si="5"/>
        <v>0</v>
      </c>
    </row>
    <row r="62" spans="1:17" x14ac:dyDescent="0.3">
      <c r="A62">
        <v>54</v>
      </c>
      <c r="B62" s="8" t="s">
        <v>32</v>
      </c>
      <c r="C62" s="173">
        <v>1652</v>
      </c>
      <c r="D62" s="21">
        <v>318</v>
      </c>
      <c r="E62" s="204">
        <f t="shared" si="0"/>
        <v>7.4247023114639266E-2</v>
      </c>
      <c r="F62" s="175">
        <v>83</v>
      </c>
      <c r="G62" s="204">
        <f t="shared" si="1"/>
        <v>5.1972448340638695E-2</v>
      </c>
      <c r="H62" s="175">
        <v>900</v>
      </c>
      <c r="I62" s="204">
        <f t="shared" si="2"/>
        <v>8.3256244218316372E-2</v>
      </c>
      <c r="J62" s="175">
        <v>271</v>
      </c>
      <c r="K62" s="204">
        <f t="shared" si="3"/>
        <v>0.12098214285714286</v>
      </c>
      <c r="L62" s="175">
        <v>70</v>
      </c>
      <c r="M62" s="204">
        <f t="shared" si="6"/>
        <v>8.2352941176470587E-2</v>
      </c>
      <c r="N62" s="175">
        <v>1</v>
      </c>
      <c r="O62" s="204">
        <f t="shared" si="4"/>
        <v>5.2631578947368418E-2</v>
      </c>
      <c r="P62" s="175">
        <v>9</v>
      </c>
      <c r="Q62" s="204">
        <f t="shared" si="5"/>
        <v>0.11842105263157894</v>
      </c>
    </row>
    <row r="63" spans="1:17" x14ac:dyDescent="0.3">
      <c r="A63">
        <v>55</v>
      </c>
      <c r="B63" s="5" t="s">
        <v>33</v>
      </c>
      <c r="C63" s="173">
        <v>1128</v>
      </c>
      <c r="D63" s="131">
        <v>226</v>
      </c>
      <c r="E63" s="204">
        <f t="shared" si="0"/>
        <v>5.2766752276441745E-2</v>
      </c>
      <c r="F63" s="175">
        <v>87</v>
      </c>
      <c r="G63" s="204">
        <f t="shared" si="1"/>
        <v>5.4477144646211645E-2</v>
      </c>
      <c r="H63" s="175">
        <v>600</v>
      </c>
      <c r="I63" s="204">
        <f t="shared" si="2"/>
        <v>5.5504162812210912E-2</v>
      </c>
      <c r="J63" s="175">
        <v>171</v>
      </c>
      <c r="K63" s="204">
        <f t="shared" si="3"/>
        <v>7.6339285714285721E-2</v>
      </c>
      <c r="L63" s="175">
        <v>38</v>
      </c>
      <c r="M63" s="204">
        <f t="shared" si="6"/>
        <v>4.4705882352941179E-2</v>
      </c>
      <c r="N63" s="175">
        <v>0</v>
      </c>
      <c r="O63" s="204">
        <f t="shared" si="4"/>
        <v>0</v>
      </c>
      <c r="P63" s="175">
        <v>6</v>
      </c>
      <c r="Q63" s="204">
        <f t="shared" si="5"/>
        <v>7.8947368421052627E-2</v>
      </c>
    </row>
    <row r="64" spans="1:17" x14ac:dyDescent="0.3">
      <c r="A64">
        <v>56</v>
      </c>
      <c r="B64" s="5" t="s">
        <v>34</v>
      </c>
      <c r="C64" s="173">
        <v>144</v>
      </c>
      <c r="D64" s="131">
        <v>28</v>
      </c>
      <c r="E64" s="204">
        <f t="shared" si="0"/>
        <v>6.537473733364464E-3</v>
      </c>
      <c r="F64" s="175">
        <v>17</v>
      </c>
      <c r="G64" s="204">
        <f t="shared" si="1"/>
        <v>1.0644959298685034E-2</v>
      </c>
      <c r="H64" s="175">
        <v>77</v>
      </c>
      <c r="I64" s="204">
        <f t="shared" si="2"/>
        <v>7.1230342275670679E-3</v>
      </c>
      <c r="J64" s="175">
        <v>21</v>
      </c>
      <c r="K64" s="204">
        <f t="shared" si="3"/>
        <v>9.3749999999999997E-3</v>
      </c>
      <c r="L64" s="175">
        <v>0</v>
      </c>
      <c r="M64" s="204">
        <f t="shared" si="6"/>
        <v>0</v>
      </c>
      <c r="N64" s="175">
        <v>1</v>
      </c>
      <c r="O64" s="204">
        <f t="shared" si="4"/>
        <v>5.2631578947368418E-2</v>
      </c>
      <c r="P64" s="175">
        <v>0</v>
      </c>
      <c r="Q64" s="204">
        <f t="shared" si="5"/>
        <v>0</v>
      </c>
    </row>
    <row r="65" spans="1:17" x14ac:dyDescent="0.3">
      <c r="A65">
        <v>57</v>
      </c>
      <c r="B65" s="5" t="s">
        <v>291</v>
      </c>
      <c r="C65" s="173">
        <v>48</v>
      </c>
      <c r="D65" s="131">
        <v>8</v>
      </c>
      <c r="E65" s="204">
        <f t="shared" si="0"/>
        <v>1.8678496381041327E-3</v>
      </c>
      <c r="F65" s="175">
        <v>4</v>
      </c>
      <c r="G65" s="204">
        <f t="shared" si="1"/>
        <v>2.5046963055729492E-3</v>
      </c>
      <c r="H65" s="175">
        <v>34</v>
      </c>
      <c r="I65" s="204">
        <f t="shared" si="2"/>
        <v>3.1452358926919517E-3</v>
      </c>
      <c r="J65" s="175">
        <v>2</v>
      </c>
      <c r="K65" s="204">
        <f t="shared" si="3"/>
        <v>8.9285714285714283E-4</v>
      </c>
      <c r="L65" s="175">
        <v>0</v>
      </c>
      <c r="M65" s="204">
        <f t="shared" si="6"/>
        <v>0</v>
      </c>
      <c r="N65" s="175">
        <v>0</v>
      </c>
      <c r="O65" s="204">
        <f t="shared" si="4"/>
        <v>0</v>
      </c>
      <c r="P65" s="175">
        <v>0</v>
      </c>
      <c r="Q65" s="204">
        <f t="shared" si="5"/>
        <v>0</v>
      </c>
    </row>
    <row r="66" spans="1:17" x14ac:dyDescent="0.3">
      <c r="A66">
        <v>58</v>
      </c>
      <c r="B66" s="5" t="s">
        <v>292</v>
      </c>
      <c r="C66" s="173">
        <v>15</v>
      </c>
      <c r="D66" s="131">
        <v>4</v>
      </c>
      <c r="E66" s="204">
        <f t="shared" si="0"/>
        <v>9.3392481905206633E-4</v>
      </c>
      <c r="F66" s="175">
        <v>1</v>
      </c>
      <c r="G66" s="204">
        <f t="shared" si="1"/>
        <v>6.2617407639323729E-4</v>
      </c>
      <c r="H66" s="175">
        <v>1</v>
      </c>
      <c r="I66" s="204">
        <f t="shared" si="2"/>
        <v>9.2506938020351523E-5</v>
      </c>
      <c r="J66" s="175">
        <v>9</v>
      </c>
      <c r="K66" s="204">
        <f t="shared" si="3"/>
        <v>4.0178571428571425E-3</v>
      </c>
      <c r="L66" s="175">
        <v>0</v>
      </c>
      <c r="M66" s="204">
        <f t="shared" si="6"/>
        <v>0</v>
      </c>
      <c r="N66" s="175">
        <v>0</v>
      </c>
      <c r="O66" s="204">
        <f t="shared" si="4"/>
        <v>0</v>
      </c>
      <c r="P66" s="175">
        <v>0</v>
      </c>
      <c r="Q66" s="204">
        <f t="shared" si="5"/>
        <v>0</v>
      </c>
    </row>
    <row r="67" spans="1:17" x14ac:dyDescent="0.3">
      <c r="A67">
        <v>59</v>
      </c>
      <c r="B67" s="5" t="s">
        <v>293</v>
      </c>
      <c r="C67" s="173">
        <v>1362</v>
      </c>
      <c r="D67" s="131">
        <v>343</v>
      </c>
      <c r="E67" s="204">
        <f t="shared" si="0"/>
        <v>8.0084053233714689E-2</v>
      </c>
      <c r="F67" s="175">
        <v>85</v>
      </c>
      <c r="G67" s="204">
        <f t="shared" si="1"/>
        <v>5.3224796493425174E-2</v>
      </c>
      <c r="H67" s="175">
        <v>701</v>
      </c>
      <c r="I67" s="204">
        <f t="shared" si="2"/>
        <v>6.4847363552266418E-2</v>
      </c>
      <c r="J67" s="175">
        <v>166</v>
      </c>
      <c r="K67" s="204">
        <f t="shared" si="3"/>
        <v>7.4107142857142858E-2</v>
      </c>
      <c r="L67" s="175">
        <v>65</v>
      </c>
      <c r="M67" s="204">
        <f t="shared" si="6"/>
        <v>7.6470588235294124E-2</v>
      </c>
      <c r="N67" s="175">
        <v>0</v>
      </c>
      <c r="O67" s="204">
        <f t="shared" si="4"/>
        <v>0</v>
      </c>
      <c r="P67" s="175">
        <v>2</v>
      </c>
      <c r="Q67" s="204">
        <f t="shared" si="5"/>
        <v>2.6315789473684209E-2</v>
      </c>
    </row>
    <row r="68" spans="1:17" x14ac:dyDescent="0.3">
      <c r="A68">
        <v>60</v>
      </c>
      <c r="B68" s="5" t="s">
        <v>155</v>
      </c>
      <c r="C68" s="173">
        <v>48</v>
      </c>
      <c r="D68" s="131">
        <v>15</v>
      </c>
      <c r="E68" s="204">
        <f t="shared" si="0"/>
        <v>3.5022180714452487E-3</v>
      </c>
      <c r="F68" s="175">
        <v>3</v>
      </c>
      <c r="G68" s="204">
        <f t="shared" si="1"/>
        <v>1.878522229179712E-3</v>
      </c>
      <c r="H68" s="175">
        <v>27</v>
      </c>
      <c r="I68" s="204">
        <f t="shared" si="2"/>
        <v>2.4976873265494912E-3</v>
      </c>
      <c r="J68" s="175">
        <v>3</v>
      </c>
      <c r="K68" s="204">
        <f t="shared" si="3"/>
        <v>1.3392857142857143E-3</v>
      </c>
      <c r="L68" s="175">
        <v>0</v>
      </c>
      <c r="M68" s="204">
        <f t="shared" si="6"/>
        <v>0</v>
      </c>
      <c r="N68" s="175">
        <v>0</v>
      </c>
      <c r="O68" s="204">
        <f t="shared" si="4"/>
        <v>0</v>
      </c>
      <c r="P68" s="175">
        <v>0</v>
      </c>
      <c r="Q68" s="204">
        <f t="shared" si="5"/>
        <v>0</v>
      </c>
    </row>
    <row r="69" spans="1:17" x14ac:dyDescent="0.3">
      <c r="A69">
        <v>61</v>
      </c>
      <c r="B69" s="5" t="s">
        <v>35</v>
      </c>
      <c r="C69" s="173">
        <v>978</v>
      </c>
      <c r="D69" s="131">
        <v>168</v>
      </c>
      <c r="E69" s="204">
        <f t="shared" si="0"/>
        <v>3.9224842400186782E-2</v>
      </c>
      <c r="F69" s="175">
        <v>46</v>
      </c>
      <c r="G69" s="204">
        <f t="shared" si="1"/>
        <v>2.8804007514088917E-2</v>
      </c>
      <c r="H69" s="175">
        <v>566</v>
      </c>
      <c r="I69" s="204">
        <f t="shared" si="2"/>
        <v>5.2358926919518961E-2</v>
      </c>
      <c r="J69" s="175">
        <v>174</v>
      </c>
      <c r="K69" s="204">
        <f t="shared" si="3"/>
        <v>7.767857142857143E-2</v>
      </c>
      <c r="L69" s="175">
        <v>15</v>
      </c>
      <c r="M69" s="204">
        <f t="shared" si="6"/>
        <v>1.7647058823529412E-2</v>
      </c>
      <c r="N69" s="175">
        <v>0</v>
      </c>
      <c r="O69" s="204">
        <f t="shared" si="4"/>
        <v>0</v>
      </c>
      <c r="P69" s="175">
        <v>9</v>
      </c>
      <c r="Q69" s="204">
        <f t="shared" si="5"/>
        <v>0.11842105263157894</v>
      </c>
    </row>
    <row r="70" spans="1:17" x14ac:dyDescent="0.3">
      <c r="A70">
        <v>62</v>
      </c>
      <c r="B70" s="5" t="s">
        <v>36</v>
      </c>
      <c r="C70" s="174">
        <v>16</v>
      </c>
      <c r="D70" s="132">
        <v>4</v>
      </c>
      <c r="E70" s="205">
        <f t="shared" si="0"/>
        <v>9.3392481905206633E-4</v>
      </c>
      <c r="F70" s="177">
        <v>1</v>
      </c>
      <c r="G70" s="205">
        <f t="shared" si="1"/>
        <v>6.2617407639323729E-4</v>
      </c>
      <c r="H70" s="177">
        <v>10</v>
      </c>
      <c r="I70" s="205">
        <f t="shared" si="2"/>
        <v>9.2506938020351531E-4</v>
      </c>
      <c r="J70" s="177">
        <v>0</v>
      </c>
      <c r="K70" s="205">
        <f t="shared" si="3"/>
        <v>0</v>
      </c>
      <c r="L70" s="217">
        <v>1</v>
      </c>
      <c r="M70" s="205">
        <f t="shared" si="6"/>
        <v>1.176470588235294E-3</v>
      </c>
      <c r="N70" s="177">
        <v>0</v>
      </c>
      <c r="O70" s="205">
        <f t="shared" si="4"/>
        <v>0</v>
      </c>
      <c r="P70" s="177">
        <v>0</v>
      </c>
      <c r="Q70" s="205">
        <f t="shared" si="5"/>
        <v>0</v>
      </c>
    </row>
    <row r="71" spans="1:17" x14ac:dyDescent="0.3">
      <c r="B71" s="6" t="s">
        <v>68</v>
      </c>
      <c r="C71" s="245"/>
      <c r="D71" s="6"/>
    </row>
    <row r="72" spans="1:17" x14ac:dyDescent="0.3">
      <c r="B72" s="113" t="s">
        <v>43</v>
      </c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</row>
    <row r="73" spans="1:17" x14ac:dyDescent="0.3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</row>
  </sheetData>
  <mergeCells count="1">
    <mergeCell ref="B1:K1"/>
  </mergeCells>
  <phoneticPr fontId="3" type="noConversion"/>
  <hyperlinks>
    <hyperlink ref="B6" location="ÍNDICE!A1" display="Regresar al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Q137"/>
  <sheetViews>
    <sheetView workbookViewId="0">
      <pane xSplit="2" ySplit="5" topLeftCell="C6" activePane="bottomRight" state="frozen"/>
      <selection pane="topRight" activeCell="B1" sqref="B1"/>
      <selection pane="bottomLeft" activeCell="A5" sqref="A5"/>
      <selection pane="bottomRight" activeCell="C2" sqref="C2"/>
    </sheetView>
  </sheetViews>
  <sheetFormatPr baseColWidth="10" defaultRowHeight="13" x14ac:dyDescent="0.3"/>
  <cols>
    <col min="1" max="1" width="3" bestFit="1" customWidth="1"/>
    <col min="2" max="2" width="46.1796875" customWidth="1"/>
    <col min="3" max="4" width="11.453125" customWidth="1"/>
    <col min="6" max="6" width="13.81640625" customWidth="1"/>
    <col min="7" max="8" width="14.26953125" customWidth="1"/>
  </cols>
  <sheetData>
    <row r="1" spans="1:17" x14ac:dyDescent="0.3">
      <c r="B1" s="268" t="s">
        <v>157</v>
      </c>
      <c r="C1" s="268"/>
      <c r="D1" s="268"/>
      <c r="E1" s="268"/>
      <c r="F1" s="268"/>
      <c r="G1" s="268"/>
      <c r="H1" s="268"/>
      <c r="I1" s="268"/>
      <c r="J1" s="268"/>
      <c r="K1" s="268"/>
      <c r="L1" s="63"/>
    </row>
    <row r="2" spans="1:17" x14ac:dyDescent="0.3">
      <c r="B2" s="14"/>
      <c r="N2" s="123"/>
    </row>
    <row r="3" spans="1:17" ht="15.5" x14ac:dyDescent="0.35">
      <c r="C3" s="233"/>
      <c r="E3" s="34" t="s">
        <v>66</v>
      </c>
      <c r="F3" s="34"/>
    </row>
    <row r="5" spans="1:17" ht="39" x14ac:dyDescent="0.3">
      <c r="B5" s="44" t="s">
        <v>90</v>
      </c>
      <c r="C5" s="72" t="s">
        <v>37</v>
      </c>
      <c r="D5" s="70" t="s">
        <v>55</v>
      </c>
      <c r="E5" s="69" t="s">
        <v>113</v>
      </c>
      <c r="F5" s="68" t="s">
        <v>52</v>
      </c>
      <c r="G5" s="69" t="s">
        <v>114</v>
      </c>
      <c r="H5" s="68" t="s">
        <v>49</v>
      </c>
      <c r="I5" s="69" t="s">
        <v>115</v>
      </c>
      <c r="J5" s="68" t="s">
        <v>51</v>
      </c>
      <c r="K5" s="69" t="s">
        <v>116</v>
      </c>
      <c r="L5" s="68" t="s">
        <v>53</v>
      </c>
      <c r="M5" s="69" t="s">
        <v>117</v>
      </c>
      <c r="N5" s="68" t="s">
        <v>54</v>
      </c>
      <c r="O5" s="69" t="s">
        <v>118</v>
      </c>
      <c r="P5" s="68" t="s">
        <v>149</v>
      </c>
      <c r="Q5" s="69" t="s">
        <v>152</v>
      </c>
    </row>
    <row r="6" spans="1:17" ht="20" x14ac:dyDescent="0.4">
      <c r="B6" s="28" t="s">
        <v>58</v>
      </c>
      <c r="C6" s="133">
        <v>9087</v>
      </c>
      <c r="D6" s="195">
        <v>2003</v>
      </c>
      <c r="E6" s="213">
        <f>D6/$D$6</f>
        <v>1</v>
      </c>
      <c r="F6" s="214">
        <v>676</v>
      </c>
      <c r="G6" s="215">
        <f>F6/$F$6</f>
        <v>1</v>
      </c>
      <c r="H6" s="214">
        <v>4539</v>
      </c>
      <c r="I6" s="215">
        <f>H6/$H$6</f>
        <v>1</v>
      </c>
      <c r="J6" s="214">
        <v>1389</v>
      </c>
      <c r="K6" s="215">
        <f>J6/$J$6</f>
        <v>1</v>
      </c>
      <c r="L6" s="214">
        <v>435</v>
      </c>
      <c r="M6" s="215">
        <f>L6/$L$6</f>
        <v>1</v>
      </c>
      <c r="N6" s="214">
        <v>14</v>
      </c>
      <c r="O6" s="215">
        <f>N6/$N$6</f>
        <v>1</v>
      </c>
      <c r="P6" s="214">
        <v>31</v>
      </c>
      <c r="Q6" s="215">
        <f>P6/$P$6</f>
        <v>1</v>
      </c>
    </row>
    <row r="7" spans="1:17" x14ac:dyDescent="0.3">
      <c r="A7">
        <v>1</v>
      </c>
      <c r="B7" s="17" t="s">
        <v>1</v>
      </c>
      <c r="C7" s="210">
        <v>156</v>
      </c>
      <c r="D7" s="127">
        <v>36</v>
      </c>
      <c r="E7" s="204">
        <f t="shared" ref="E7:E68" si="0">D7/$D$6</f>
        <v>1.797304043934099E-2</v>
      </c>
      <c r="F7" s="175">
        <v>12</v>
      </c>
      <c r="G7" s="204">
        <f t="shared" ref="G7:G68" si="1">F7/$F$6</f>
        <v>1.7751479289940829E-2</v>
      </c>
      <c r="H7" s="175">
        <v>93</v>
      </c>
      <c r="I7" s="204">
        <f t="shared" ref="I7:I68" si="2">H7/$H$6</f>
        <v>2.0489094514210177E-2</v>
      </c>
      <c r="J7" s="175">
        <v>10</v>
      </c>
      <c r="K7" s="204">
        <f t="shared" ref="K7:K68" si="3">J7/$J$6</f>
        <v>7.199424046076314E-3</v>
      </c>
      <c r="L7" s="175">
        <v>3</v>
      </c>
      <c r="M7" s="204">
        <f t="shared" ref="M7:M68" si="4">L7/$L$6</f>
        <v>6.8965517241379309E-3</v>
      </c>
      <c r="N7" s="175">
        <v>2</v>
      </c>
      <c r="O7" s="204">
        <f t="shared" ref="O7:O68" si="5">N7/$N$6</f>
        <v>0.14285714285714285</v>
      </c>
      <c r="P7" s="175">
        <v>0</v>
      </c>
      <c r="Q7" s="204">
        <f t="shared" ref="Q7:Q68" si="6">P7/$P$6</f>
        <v>0</v>
      </c>
    </row>
    <row r="8" spans="1:17" x14ac:dyDescent="0.3">
      <c r="A8">
        <v>2</v>
      </c>
      <c r="B8" s="5" t="s">
        <v>38</v>
      </c>
      <c r="C8" s="210">
        <v>2</v>
      </c>
      <c r="D8" s="127">
        <v>2</v>
      </c>
      <c r="E8" s="204">
        <f t="shared" si="0"/>
        <v>9.9850224663005499E-4</v>
      </c>
      <c r="F8" s="175">
        <v>0</v>
      </c>
      <c r="G8" s="204">
        <f t="shared" si="1"/>
        <v>0</v>
      </c>
      <c r="H8" s="175">
        <v>0</v>
      </c>
      <c r="I8" s="204">
        <f t="shared" si="2"/>
        <v>0</v>
      </c>
      <c r="J8" s="175">
        <v>0</v>
      </c>
      <c r="K8" s="204">
        <f t="shared" si="3"/>
        <v>0</v>
      </c>
      <c r="L8" s="175">
        <v>0</v>
      </c>
      <c r="M8" s="204">
        <f t="shared" si="4"/>
        <v>0</v>
      </c>
      <c r="N8" s="175">
        <v>0</v>
      </c>
      <c r="O8" s="204">
        <f t="shared" si="5"/>
        <v>0</v>
      </c>
      <c r="P8" s="175">
        <v>0</v>
      </c>
      <c r="Q8" s="204">
        <f t="shared" si="6"/>
        <v>0</v>
      </c>
    </row>
    <row r="9" spans="1:17" x14ac:dyDescent="0.3">
      <c r="A9">
        <v>3</v>
      </c>
      <c r="B9" s="5" t="s">
        <v>2</v>
      </c>
      <c r="C9" s="210">
        <v>3</v>
      </c>
      <c r="D9" s="127">
        <v>1</v>
      </c>
      <c r="E9" s="204">
        <f t="shared" si="0"/>
        <v>4.992511233150275E-4</v>
      </c>
      <c r="F9" s="175">
        <v>0</v>
      </c>
      <c r="G9" s="204">
        <f t="shared" si="1"/>
        <v>0</v>
      </c>
      <c r="H9" s="175">
        <v>2</v>
      </c>
      <c r="I9" s="204">
        <f t="shared" si="2"/>
        <v>4.4062568847763823E-4</v>
      </c>
      <c r="J9" s="175">
        <v>0</v>
      </c>
      <c r="K9" s="204">
        <f t="shared" si="3"/>
        <v>0</v>
      </c>
      <c r="L9" s="175">
        <v>0</v>
      </c>
      <c r="M9" s="204">
        <f t="shared" si="4"/>
        <v>0</v>
      </c>
      <c r="N9" s="175">
        <v>0</v>
      </c>
      <c r="O9" s="204">
        <f t="shared" si="5"/>
        <v>0</v>
      </c>
      <c r="P9" s="175">
        <v>0</v>
      </c>
      <c r="Q9" s="204">
        <f t="shared" si="6"/>
        <v>0</v>
      </c>
    </row>
    <row r="10" spans="1:17" x14ac:dyDescent="0.3">
      <c r="A10">
        <v>4</v>
      </c>
      <c r="B10" s="8" t="s">
        <v>3</v>
      </c>
      <c r="C10" s="133">
        <v>441</v>
      </c>
      <c r="D10" s="22">
        <v>117</v>
      </c>
      <c r="E10" s="204">
        <f t="shared" si="0"/>
        <v>5.8412381427858213E-2</v>
      </c>
      <c r="F10" s="175">
        <v>58</v>
      </c>
      <c r="G10" s="204">
        <f t="shared" si="1"/>
        <v>8.5798816568047331E-2</v>
      </c>
      <c r="H10" s="175">
        <v>192</v>
      </c>
      <c r="I10" s="204">
        <f t="shared" si="2"/>
        <v>4.230006609385327E-2</v>
      </c>
      <c r="J10" s="175">
        <v>41</v>
      </c>
      <c r="K10" s="204">
        <f t="shared" si="3"/>
        <v>2.9517638588912886E-2</v>
      </c>
      <c r="L10" s="175">
        <v>33</v>
      </c>
      <c r="M10" s="204">
        <f t="shared" si="4"/>
        <v>7.586206896551724E-2</v>
      </c>
      <c r="N10" s="175">
        <v>0</v>
      </c>
      <c r="O10" s="204">
        <f t="shared" si="5"/>
        <v>0</v>
      </c>
      <c r="P10" s="175">
        <v>0</v>
      </c>
      <c r="Q10" s="204">
        <f t="shared" si="6"/>
        <v>0</v>
      </c>
    </row>
    <row r="11" spans="1:17" x14ac:dyDescent="0.3">
      <c r="A11">
        <v>5</v>
      </c>
      <c r="B11" s="5" t="s">
        <v>4</v>
      </c>
      <c r="C11" s="210">
        <v>6</v>
      </c>
      <c r="D11" s="127">
        <v>3</v>
      </c>
      <c r="E11" s="204">
        <f t="shared" si="0"/>
        <v>1.4977533699450823E-3</v>
      </c>
      <c r="F11" s="175">
        <v>1</v>
      </c>
      <c r="G11" s="204">
        <f t="shared" si="1"/>
        <v>1.4792899408284023E-3</v>
      </c>
      <c r="H11" s="175">
        <v>2</v>
      </c>
      <c r="I11" s="204">
        <f t="shared" si="2"/>
        <v>4.4062568847763823E-4</v>
      </c>
      <c r="J11" s="175">
        <v>0</v>
      </c>
      <c r="K11" s="204">
        <f t="shared" si="3"/>
        <v>0</v>
      </c>
      <c r="L11" s="175">
        <v>0</v>
      </c>
      <c r="M11" s="204">
        <f t="shared" si="4"/>
        <v>0</v>
      </c>
      <c r="N11" s="175">
        <v>0</v>
      </c>
      <c r="O11" s="204">
        <f t="shared" si="5"/>
        <v>0</v>
      </c>
      <c r="P11" s="175">
        <v>0</v>
      </c>
      <c r="Q11" s="204">
        <f t="shared" si="6"/>
        <v>0</v>
      </c>
    </row>
    <row r="12" spans="1:17" x14ac:dyDescent="0.3">
      <c r="A12">
        <v>6</v>
      </c>
      <c r="B12" s="5" t="s">
        <v>5</v>
      </c>
      <c r="C12" s="210">
        <v>196</v>
      </c>
      <c r="D12" s="127">
        <v>52</v>
      </c>
      <c r="E12" s="204">
        <f t="shared" si="0"/>
        <v>2.5961058412381426E-2</v>
      </c>
      <c r="F12" s="175">
        <v>16</v>
      </c>
      <c r="G12" s="204">
        <f t="shared" si="1"/>
        <v>2.3668639053254437E-2</v>
      </c>
      <c r="H12" s="175">
        <v>88</v>
      </c>
      <c r="I12" s="204">
        <f t="shared" si="2"/>
        <v>1.9387530293016084E-2</v>
      </c>
      <c r="J12" s="175">
        <v>34</v>
      </c>
      <c r="K12" s="204">
        <f t="shared" si="3"/>
        <v>2.4478041756659467E-2</v>
      </c>
      <c r="L12" s="175">
        <v>3</v>
      </c>
      <c r="M12" s="204">
        <f t="shared" si="4"/>
        <v>6.8965517241379309E-3</v>
      </c>
      <c r="N12" s="175">
        <v>0</v>
      </c>
      <c r="O12" s="204">
        <f t="shared" si="5"/>
        <v>0</v>
      </c>
      <c r="P12" s="175">
        <v>3</v>
      </c>
      <c r="Q12" s="204">
        <f t="shared" si="6"/>
        <v>9.6774193548387094E-2</v>
      </c>
    </row>
    <row r="13" spans="1:17" x14ac:dyDescent="0.3">
      <c r="A13">
        <v>7</v>
      </c>
      <c r="B13" s="5" t="s">
        <v>6</v>
      </c>
      <c r="C13" s="210">
        <v>604</v>
      </c>
      <c r="D13" s="127">
        <v>122</v>
      </c>
      <c r="E13" s="204">
        <f t="shared" si="0"/>
        <v>6.0908637044433347E-2</v>
      </c>
      <c r="F13" s="175">
        <v>41</v>
      </c>
      <c r="G13" s="204">
        <f t="shared" si="1"/>
        <v>6.0650887573964495E-2</v>
      </c>
      <c r="H13" s="175">
        <v>311</v>
      </c>
      <c r="I13" s="204">
        <f t="shared" si="2"/>
        <v>6.8517294558272754E-2</v>
      </c>
      <c r="J13" s="175">
        <v>89</v>
      </c>
      <c r="K13" s="204">
        <f t="shared" si="3"/>
        <v>6.4074874010079191E-2</v>
      </c>
      <c r="L13" s="175">
        <v>39</v>
      </c>
      <c r="M13" s="204">
        <f t="shared" si="4"/>
        <v>8.9655172413793102E-2</v>
      </c>
      <c r="N13" s="175">
        <v>0</v>
      </c>
      <c r="O13" s="204">
        <f t="shared" si="5"/>
        <v>0</v>
      </c>
      <c r="P13" s="175">
        <v>2</v>
      </c>
      <c r="Q13" s="204">
        <f t="shared" si="6"/>
        <v>6.4516129032258063E-2</v>
      </c>
    </row>
    <row r="14" spans="1:17" x14ac:dyDescent="0.3">
      <c r="A14">
        <v>8</v>
      </c>
      <c r="B14" s="5" t="s">
        <v>7</v>
      </c>
      <c r="C14" s="210">
        <v>184</v>
      </c>
      <c r="D14" s="127">
        <v>43</v>
      </c>
      <c r="E14" s="204">
        <f t="shared" si="0"/>
        <v>2.1467798302546182E-2</v>
      </c>
      <c r="F14" s="175">
        <v>20</v>
      </c>
      <c r="G14" s="204">
        <f t="shared" si="1"/>
        <v>2.9585798816568046E-2</v>
      </c>
      <c r="H14" s="175">
        <v>94</v>
      </c>
      <c r="I14" s="204">
        <f t="shared" si="2"/>
        <v>2.0709407358448999E-2</v>
      </c>
      <c r="J14" s="175">
        <v>12</v>
      </c>
      <c r="K14" s="204">
        <f t="shared" si="3"/>
        <v>8.6393088552915772E-3</v>
      </c>
      <c r="L14" s="175">
        <v>12</v>
      </c>
      <c r="M14" s="204">
        <f t="shared" si="4"/>
        <v>2.7586206896551724E-2</v>
      </c>
      <c r="N14" s="175">
        <v>2</v>
      </c>
      <c r="O14" s="204">
        <f t="shared" si="5"/>
        <v>0.14285714285714285</v>
      </c>
      <c r="P14" s="175">
        <v>1</v>
      </c>
      <c r="Q14" s="204">
        <f t="shared" si="6"/>
        <v>3.2258064516129031E-2</v>
      </c>
    </row>
    <row r="15" spans="1:17" x14ac:dyDescent="0.3">
      <c r="A15">
        <v>9</v>
      </c>
      <c r="B15" s="5" t="s">
        <v>8</v>
      </c>
      <c r="C15" s="210">
        <v>181</v>
      </c>
      <c r="D15" s="127">
        <v>48</v>
      </c>
      <c r="E15" s="204">
        <f t="shared" si="0"/>
        <v>2.3964053919121316E-2</v>
      </c>
      <c r="F15" s="175">
        <v>23</v>
      </c>
      <c r="G15" s="204">
        <f t="shared" si="1"/>
        <v>3.4023668639053255E-2</v>
      </c>
      <c r="H15" s="175">
        <v>83</v>
      </c>
      <c r="I15" s="204">
        <f t="shared" si="2"/>
        <v>1.8285966071821987E-2</v>
      </c>
      <c r="J15" s="175">
        <v>13</v>
      </c>
      <c r="K15" s="204">
        <f t="shared" si="3"/>
        <v>9.3592512598992088E-3</v>
      </c>
      <c r="L15" s="175">
        <v>14</v>
      </c>
      <c r="M15" s="204">
        <f t="shared" si="4"/>
        <v>3.2183908045977011E-2</v>
      </c>
      <c r="N15" s="175">
        <v>0</v>
      </c>
      <c r="O15" s="204">
        <f t="shared" si="5"/>
        <v>0</v>
      </c>
      <c r="P15" s="175">
        <v>0</v>
      </c>
      <c r="Q15" s="204">
        <f t="shared" si="6"/>
        <v>0</v>
      </c>
    </row>
    <row r="16" spans="1:17" x14ac:dyDescent="0.3">
      <c r="A16">
        <v>10</v>
      </c>
      <c r="B16" s="5" t="s">
        <v>121</v>
      </c>
      <c r="C16" s="210">
        <v>3</v>
      </c>
      <c r="D16" s="127">
        <v>0</v>
      </c>
      <c r="E16" s="204">
        <f t="shared" si="0"/>
        <v>0</v>
      </c>
      <c r="F16" s="175">
        <v>0</v>
      </c>
      <c r="G16" s="204">
        <f t="shared" si="1"/>
        <v>0</v>
      </c>
      <c r="H16" s="175">
        <v>2</v>
      </c>
      <c r="I16" s="204">
        <f t="shared" si="2"/>
        <v>4.4062568847763823E-4</v>
      </c>
      <c r="J16" s="175">
        <v>0</v>
      </c>
      <c r="K16" s="204">
        <f t="shared" si="3"/>
        <v>0</v>
      </c>
      <c r="L16" s="175">
        <v>1</v>
      </c>
      <c r="M16" s="204">
        <f t="shared" si="4"/>
        <v>2.2988505747126436E-3</v>
      </c>
      <c r="N16" s="175">
        <v>0</v>
      </c>
      <c r="O16" s="204">
        <f t="shared" si="5"/>
        <v>0</v>
      </c>
      <c r="P16" s="175">
        <v>0</v>
      </c>
      <c r="Q16" s="204">
        <f t="shared" si="6"/>
        <v>0</v>
      </c>
    </row>
    <row r="17" spans="1:17" x14ac:dyDescent="0.3">
      <c r="A17">
        <v>11</v>
      </c>
      <c r="B17" s="5" t="s">
        <v>122</v>
      </c>
      <c r="C17" s="210">
        <v>35</v>
      </c>
      <c r="D17" s="127">
        <v>8</v>
      </c>
      <c r="E17" s="204">
        <f t="shared" si="0"/>
        <v>3.99400898652022E-3</v>
      </c>
      <c r="F17" s="175">
        <v>1</v>
      </c>
      <c r="G17" s="204">
        <f t="shared" si="1"/>
        <v>1.4792899408284023E-3</v>
      </c>
      <c r="H17" s="175">
        <v>8</v>
      </c>
      <c r="I17" s="204">
        <f t="shared" si="2"/>
        <v>1.7625027539105529E-3</v>
      </c>
      <c r="J17" s="175">
        <v>18</v>
      </c>
      <c r="K17" s="204">
        <f t="shared" si="3"/>
        <v>1.2958963282937365E-2</v>
      </c>
      <c r="L17" s="175">
        <v>0</v>
      </c>
      <c r="M17" s="204">
        <f t="shared" si="4"/>
        <v>0</v>
      </c>
      <c r="N17" s="175">
        <v>0</v>
      </c>
      <c r="O17" s="204">
        <f t="shared" si="5"/>
        <v>0</v>
      </c>
      <c r="P17" s="175">
        <v>0</v>
      </c>
      <c r="Q17" s="204">
        <f t="shared" si="6"/>
        <v>0</v>
      </c>
    </row>
    <row r="18" spans="1:17" x14ac:dyDescent="0.3">
      <c r="A18">
        <v>12</v>
      </c>
      <c r="B18" s="5" t="s">
        <v>9</v>
      </c>
      <c r="C18" s="210">
        <v>661</v>
      </c>
      <c r="D18" s="127">
        <v>113</v>
      </c>
      <c r="E18" s="204">
        <f t="shared" si="0"/>
        <v>5.6415376934598103E-2</v>
      </c>
      <c r="F18" s="175">
        <v>56</v>
      </c>
      <c r="G18" s="204">
        <f t="shared" si="1"/>
        <v>8.2840236686390539E-2</v>
      </c>
      <c r="H18" s="175">
        <v>368</v>
      </c>
      <c r="I18" s="204">
        <f t="shared" si="2"/>
        <v>8.1075126679885437E-2</v>
      </c>
      <c r="J18" s="175">
        <v>107</v>
      </c>
      <c r="K18" s="204">
        <f t="shared" si="3"/>
        <v>7.7033837293016563E-2</v>
      </c>
      <c r="L18" s="175">
        <v>15</v>
      </c>
      <c r="M18" s="204">
        <f t="shared" si="4"/>
        <v>3.4482758620689655E-2</v>
      </c>
      <c r="N18" s="175">
        <v>0</v>
      </c>
      <c r="O18" s="204">
        <f t="shared" si="5"/>
        <v>0</v>
      </c>
      <c r="P18" s="175">
        <v>2</v>
      </c>
      <c r="Q18" s="204">
        <f t="shared" si="6"/>
        <v>6.4516129032258063E-2</v>
      </c>
    </row>
    <row r="19" spans="1:17" x14ac:dyDescent="0.3">
      <c r="A19">
        <v>13</v>
      </c>
      <c r="B19" s="5" t="s">
        <v>123</v>
      </c>
      <c r="C19" s="210">
        <v>2</v>
      </c>
      <c r="D19" s="127">
        <v>2</v>
      </c>
      <c r="E19" s="204">
        <f t="shared" si="0"/>
        <v>9.9850224663005499E-4</v>
      </c>
      <c r="F19" s="175">
        <v>0</v>
      </c>
      <c r="G19" s="204">
        <f t="shared" si="1"/>
        <v>0</v>
      </c>
      <c r="H19" s="175">
        <v>0</v>
      </c>
      <c r="I19" s="204">
        <f t="shared" si="2"/>
        <v>0</v>
      </c>
      <c r="J19" s="175">
        <v>0</v>
      </c>
      <c r="K19" s="204">
        <f t="shared" si="3"/>
        <v>0</v>
      </c>
      <c r="L19" s="175">
        <v>0</v>
      </c>
      <c r="M19" s="204">
        <f t="shared" si="4"/>
        <v>0</v>
      </c>
      <c r="N19" s="175">
        <v>0</v>
      </c>
      <c r="O19" s="204">
        <f t="shared" si="5"/>
        <v>0</v>
      </c>
      <c r="P19" s="175">
        <v>0</v>
      </c>
      <c r="Q19" s="204">
        <f t="shared" si="6"/>
        <v>0</v>
      </c>
    </row>
    <row r="20" spans="1:17" x14ac:dyDescent="0.3">
      <c r="A20">
        <v>14</v>
      </c>
      <c r="B20" s="5" t="s">
        <v>277</v>
      </c>
      <c r="C20" s="210">
        <v>61</v>
      </c>
      <c r="D20" s="127">
        <v>11</v>
      </c>
      <c r="E20" s="204">
        <f t="shared" si="0"/>
        <v>5.4917623564653024E-3</v>
      </c>
      <c r="F20" s="175">
        <v>0</v>
      </c>
      <c r="G20" s="204">
        <f t="shared" si="1"/>
        <v>0</v>
      </c>
      <c r="H20" s="175">
        <v>37</v>
      </c>
      <c r="I20" s="204">
        <f t="shared" si="2"/>
        <v>8.151575236836307E-3</v>
      </c>
      <c r="J20" s="175">
        <v>5</v>
      </c>
      <c r="K20" s="204">
        <f t="shared" si="3"/>
        <v>3.599712023038157E-3</v>
      </c>
      <c r="L20" s="175">
        <v>8</v>
      </c>
      <c r="M20" s="204">
        <f t="shared" si="4"/>
        <v>1.8390804597701149E-2</v>
      </c>
      <c r="N20" s="175">
        <v>0</v>
      </c>
      <c r="O20" s="204">
        <f t="shared" si="5"/>
        <v>0</v>
      </c>
      <c r="P20" s="175">
        <v>0</v>
      </c>
      <c r="Q20" s="204">
        <f t="shared" si="6"/>
        <v>0</v>
      </c>
    </row>
    <row r="21" spans="1:17" x14ac:dyDescent="0.3">
      <c r="A21">
        <v>15</v>
      </c>
      <c r="B21" s="5" t="s">
        <v>10</v>
      </c>
      <c r="C21" s="210">
        <v>345</v>
      </c>
      <c r="D21" s="127">
        <v>106</v>
      </c>
      <c r="E21" s="204">
        <f t="shared" si="0"/>
        <v>5.2920619071392908E-2</v>
      </c>
      <c r="F21" s="175">
        <v>24</v>
      </c>
      <c r="G21" s="204">
        <f t="shared" si="1"/>
        <v>3.5502958579881658E-2</v>
      </c>
      <c r="H21" s="175">
        <v>193</v>
      </c>
      <c r="I21" s="204">
        <f t="shared" si="2"/>
        <v>4.2520378938092088E-2</v>
      </c>
      <c r="J21" s="175">
        <v>13</v>
      </c>
      <c r="K21" s="204">
        <f t="shared" si="3"/>
        <v>9.3592512598992088E-3</v>
      </c>
      <c r="L21" s="175">
        <v>7</v>
      </c>
      <c r="M21" s="204">
        <f t="shared" si="4"/>
        <v>1.6091954022988506E-2</v>
      </c>
      <c r="N21" s="175">
        <v>1</v>
      </c>
      <c r="O21" s="204">
        <f t="shared" si="5"/>
        <v>7.1428571428571425E-2</v>
      </c>
      <c r="P21" s="175">
        <v>1</v>
      </c>
      <c r="Q21" s="204">
        <f t="shared" si="6"/>
        <v>3.2258064516129031E-2</v>
      </c>
    </row>
    <row r="22" spans="1:17" x14ac:dyDescent="0.3">
      <c r="A22">
        <v>16</v>
      </c>
      <c r="B22" s="5" t="s">
        <v>11</v>
      </c>
      <c r="C22" s="210">
        <v>30</v>
      </c>
      <c r="D22" s="127">
        <v>5</v>
      </c>
      <c r="E22" s="204">
        <f t="shared" si="0"/>
        <v>2.4962556165751375E-3</v>
      </c>
      <c r="F22" s="175">
        <v>3</v>
      </c>
      <c r="G22" s="204">
        <f t="shared" si="1"/>
        <v>4.4378698224852072E-3</v>
      </c>
      <c r="H22" s="175">
        <v>11</v>
      </c>
      <c r="I22" s="204">
        <f t="shared" si="2"/>
        <v>2.4234412866270105E-3</v>
      </c>
      <c r="J22" s="175">
        <v>11</v>
      </c>
      <c r="K22" s="204">
        <f t="shared" si="3"/>
        <v>7.9193664506839456E-3</v>
      </c>
      <c r="L22" s="175">
        <v>0</v>
      </c>
      <c r="M22" s="204">
        <f t="shared" si="4"/>
        <v>0</v>
      </c>
      <c r="N22" s="175">
        <v>0</v>
      </c>
      <c r="O22" s="204">
        <f t="shared" si="5"/>
        <v>0</v>
      </c>
      <c r="P22" s="175">
        <v>0</v>
      </c>
      <c r="Q22" s="204">
        <f t="shared" si="6"/>
        <v>0</v>
      </c>
    </row>
    <row r="23" spans="1:17" x14ac:dyDescent="0.3">
      <c r="A23">
        <v>17</v>
      </c>
      <c r="B23" s="5" t="s">
        <v>278</v>
      </c>
      <c r="C23" s="210">
        <v>813</v>
      </c>
      <c r="D23" s="127">
        <v>169</v>
      </c>
      <c r="E23" s="204">
        <f t="shared" si="0"/>
        <v>8.4373439840239636E-2</v>
      </c>
      <c r="F23" s="175">
        <v>28</v>
      </c>
      <c r="G23" s="204">
        <f t="shared" si="1"/>
        <v>4.142011834319527E-2</v>
      </c>
      <c r="H23" s="175">
        <v>466</v>
      </c>
      <c r="I23" s="204">
        <f t="shared" si="2"/>
        <v>0.10266578541528971</v>
      </c>
      <c r="J23" s="175">
        <v>110</v>
      </c>
      <c r="K23" s="204">
        <f t="shared" si="3"/>
        <v>7.9193664506839456E-2</v>
      </c>
      <c r="L23" s="175">
        <v>37</v>
      </c>
      <c r="M23" s="204">
        <f t="shared" si="4"/>
        <v>8.5057471264367815E-2</v>
      </c>
      <c r="N23" s="175">
        <v>0</v>
      </c>
      <c r="O23" s="204">
        <f t="shared" si="5"/>
        <v>0</v>
      </c>
      <c r="P23" s="175">
        <v>3</v>
      </c>
      <c r="Q23" s="204">
        <f t="shared" si="6"/>
        <v>9.6774193548387094E-2</v>
      </c>
    </row>
    <row r="24" spans="1:17" x14ac:dyDescent="0.3">
      <c r="A24">
        <v>18</v>
      </c>
      <c r="B24" s="5" t="s">
        <v>12</v>
      </c>
      <c r="C24" s="210">
        <v>474</v>
      </c>
      <c r="D24" s="127">
        <v>107</v>
      </c>
      <c r="E24" s="204">
        <f t="shared" si="0"/>
        <v>5.3419870194707939E-2</v>
      </c>
      <c r="F24" s="175">
        <v>39</v>
      </c>
      <c r="G24" s="204">
        <f t="shared" si="1"/>
        <v>5.7692307692307696E-2</v>
      </c>
      <c r="H24" s="175">
        <v>234</v>
      </c>
      <c r="I24" s="204">
        <f t="shared" si="2"/>
        <v>5.1553205551883675E-2</v>
      </c>
      <c r="J24" s="175">
        <v>68</v>
      </c>
      <c r="K24" s="204">
        <f t="shared" si="3"/>
        <v>4.8956083513318933E-2</v>
      </c>
      <c r="L24" s="175">
        <v>26</v>
      </c>
      <c r="M24" s="204">
        <f t="shared" si="4"/>
        <v>5.9770114942528735E-2</v>
      </c>
      <c r="N24" s="175">
        <v>0</v>
      </c>
      <c r="O24" s="204">
        <f t="shared" si="5"/>
        <v>0</v>
      </c>
      <c r="P24" s="175">
        <v>0</v>
      </c>
      <c r="Q24" s="204">
        <f t="shared" si="6"/>
        <v>0</v>
      </c>
    </row>
    <row r="25" spans="1:17" x14ac:dyDescent="0.3">
      <c r="A25">
        <v>19</v>
      </c>
      <c r="B25" s="5" t="s">
        <v>13</v>
      </c>
      <c r="C25" s="210">
        <v>53</v>
      </c>
      <c r="D25" s="127">
        <v>16</v>
      </c>
      <c r="E25" s="204">
        <f t="shared" si="0"/>
        <v>7.9880179730404399E-3</v>
      </c>
      <c r="F25" s="175">
        <v>3</v>
      </c>
      <c r="G25" s="204">
        <f t="shared" si="1"/>
        <v>4.4378698224852072E-3</v>
      </c>
      <c r="H25" s="175">
        <v>25</v>
      </c>
      <c r="I25" s="204">
        <f t="shared" si="2"/>
        <v>5.5078211059704785E-3</v>
      </c>
      <c r="J25" s="175">
        <v>3</v>
      </c>
      <c r="K25" s="204">
        <f t="shared" si="3"/>
        <v>2.1598272138228943E-3</v>
      </c>
      <c r="L25" s="175">
        <v>6</v>
      </c>
      <c r="M25" s="204">
        <f t="shared" si="4"/>
        <v>1.3793103448275862E-2</v>
      </c>
      <c r="N25" s="175">
        <v>0</v>
      </c>
      <c r="O25" s="204">
        <f t="shared" si="5"/>
        <v>0</v>
      </c>
      <c r="P25" s="175">
        <v>0</v>
      </c>
      <c r="Q25" s="204">
        <f t="shared" si="6"/>
        <v>0</v>
      </c>
    </row>
    <row r="26" spans="1:17" x14ac:dyDescent="0.3">
      <c r="A26">
        <v>20</v>
      </c>
      <c r="B26" s="5" t="s">
        <v>14</v>
      </c>
      <c r="C26" s="210">
        <v>115</v>
      </c>
      <c r="D26" s="127">
        <v>36</v>
      </c>
      <c r="E26" s="204">
        <f t="shared" si="0"/>
        <v>1.797304043934099E-2</v>
      </c>
      <c r="F26" s="175">
        <v>26</v>
      </c>
      <c r="G26" s="204">
        <f t="shared" si="1"/>
        <v>3.8461538461538464E-2</v>
      </c>
      <c r="H26" s="175">
        <v>47</v>
      </c>
      <c r="I26" s="204">
        <f t="shared" si="2"/>
        <v>1.0354703679224499E-2</v>
      </c>
      <c r="J26" s="175">
        <v>2</v>
      </c>
      <c r="K26" s="204">
        <f t="shared" si="3"/>
        <v>1.4398848092152627E-3</v>
      </c>
      <c r="L26" s="175">
        <v>3</v>
      </c>
      <c r="M26" s="204">
        <f t="shared" si="4"/>
        <v>6.8965517241379309E-3</v>
      </c>
      <c r="N26" s="175">
        <v>1</v>
      </c>
      <c r="O26" s="204">
        <f t="shared" si="5"/>
        <v>7.1428571428571425E-2</v>
      </c>
      <c r="P26" s="175">
        <v>0</v>
      </c>
      <c r="Q26" s="204">
        <f t="shared" si="6"/>
        <v>0</v>
      </c>
    </row>
    <row r="27" spans="1:17" x14ac:dyDescent="0.3">
      <c r="A27">
        <v>21</v>
      </c>
      <c r="B27" s="5" t="s">
        <v>279</v>
      </c>
      <c r="C27" s="210">
        <v>39</v>
      </c>
      <c r="D27" s="127">
        <v>16</v>
      </c>
      <c r="E27" s="204">
        <f t="shared" si="0"/>
        <v>7.9880179730404399E-3</v>
      </c>
      <c r="F27" s="175">
        <v>8</v>
      </c>
      <c r="G27" s="204">
        <f t="shared" si="1"/>
        <v>1.1834319526627219E-2</v>
      </c>
      <c r="H27" s="175">
        <v>12</v>
      </c>
      <c r="I27" s="204">
        <f t="shared" si="2"/>
        <v>2.6437541308658294E-3</v>
      </c>
      <c r="J27" s="175">
        <v>1</v>
      </c>
      <c r="K27" s="204">
        <f t="shared" si="3"/>
        <v>7.1994240460763136E-4</v>
      </c>
      <c r="L27" s="175">
        <v>2</v>
      </c>
      <c r="M27" s="204">
        <f t="shared" si="4"/>
        <v>4.5977011494252873E-3</v>
      </c>
      <c r="N27" s="175">
        <v>0</v>
      </c>
      <c r="O27" s="204">
        <f t="shared" si="5"/>
        <v>0</v>
      </c>
      <c r="P27" s="175">
        <v>0</v>
      </c>
      <c r="Q27" s="204">
        <f t="shared" si="6"/>
        <v>0</v>
      </c>
    </row>
    <row r="28" spans="1:17" x14ac:dyDescent="0.3">
      <c r="A28">
        <v>22</v>
      </c>
      <c r="B28" s="5" t="s">
        <v>280</v>
      </c>
      <c r="C28" s="210">
        <v>58</v>
      </c>
      <c r="D28" s="127">
        <v>12</v>
      </c>
      <c r="E28" s="204">
        <f t="shared" si="0"/>
        <v>5.9910134797803291E-3</v>
      </c>
      <c r="F28" s="175">
        <v>1</v>
      </c>
      <c r="G28" s="204">
        <f t="shared" si="1"/>
        <v>1.4792899408284023E-3</v>
      </c>
      <c r="H28" s="175">
        <v>33</v>
      </c>
      <c r="I28" s="204">
        <f t="shared" si="2"/>
        <v>7.2703238598810314E-3</v>
      </c>
      <c r="J28" s="175">
        <v>7</v>
      </c>
      <c r="K28" s="204">
        <f t="shared" si="3"/>
        <v>5.0395968322534193E-3</v>
      </c>
      <c r="L28" s="175">
        <v>4</v>
      </c>
      <c r="M28" s="204">
        <f t="shared" si="4"/>
        <v>9.1954022988505746E-3</v>
      </c>
      <c r="N28" s="175">
        <v>0</v>
      </c>
      <c r="O28" s="204">
        <f t="shared" si="5"/>
        <v>0</v>
      </c>
      <c r="P28" s="175">
        <v>1</v>
      </c>
      <c r="Q28" s="204">
        <f t="shared" si="6"/>
        <v>3.2258064516129031E-2</v>
      </c>
    </row>
    <row r="29" spans="1:17" x14ac:dyDescent="0.3">
      <c r="A29">
        <v>23</v>
      </c>
      <c r="B29" s="5" t="s">
        <v>153</v>
      </c>
      <c r="C29" s="210">
        <v>4</v>
      </c>
      <c r="D29" s="127">
        <v>2</v>
      </c>
      <c r="E29" s="204">
        <f t="shared" si="0"/>
        <v>9.9850224663005499E-4</v>
      </c>
      <c r="F29" s="175">
        <v>0</v>
      </c>
      <c r="G29" s="204">
        <f t="shared" si="1"/>
        <v>0</v>
      </c>
      <c r="H29" s="175">
        <v>2</v>
      </c>
      <c r="I29" s="204">
        <f t="shared" si="2"/>
        <v>4.4062568847763823E-4</v>
      </c>
      <c r="J29" s="175">
        <v>0</v>
      </c>
      <c r="K29" s="204">
        <f t="shared" si="3"/>
        <v>0</v>
      </c>
      <c r="L29" s="175">
        <v>0</v>
      </c>
      <c r="M29" s="204">
        <f t="shared" si="4"/>
        <v>0</v>
      </c>
      <c r="N29" s="175">
        <v>0</v>
      </c>
      <c r="O29" s="204">
        <f t="shared" si="5"/>
        <v>0</v>
      </c>
      <c r="P29" s="175">
        <v>0</v>
      </c>
      <c r="Q29" s="204">
        <f t="shared" si="6"/>
        <v>0</v>
      </c>
    </row>
    <row r="30" spans="1:17" x14ac:dyDescent="0.3">
      <c r="A30">
        <v>24</v>
      </c>
      <c r="B30" s="5" t="s">
        <v>15</v>
      </c>
      <c r="C30" s="210">
        <v>84</v>
      </c>
      <c r="D30" s="127">
        <v>15</v>
      </c>
      <c r="E30" s="204">
        <f t="shared" si="0"/>
        <v>7.4887668497254116E-3</v>
      </c>
      <c r="F30" s="175">
        <v>7</v>
      </c>
      <c r="G30" s="204">
        <f t="shared" si="1"/>
        <v>1.0355029585798817E-2</v>
      </c>
      <c r="H30" s="175">
        <v>52</v>
      </c>
      <c r="I30" s="204">
        <f t="shared" si="2"/>
        <v>1.1456267900418595E-2</v>
      </c>
      <c r="J30" s="175">
        <v>9</v>
      </c>
      <c r="K30" s="204">
        <f t="shared" si="3"/>
        <v>6.4794816414686825E-3</v>
      </c>
      <c r="L30" s="175">
        <v>0</v>
      </c>
      <c r="M30" s="204">
        <f t="shared" si="4"/>
        <v>0</v>
      </c>
      <c r="N30" s="175">
        <v>1</v>
      </c>
      <c r="O30" s="204">
        <f t="shared" si="5"/>
        <v>7.1428571428571425E-2</v>
      </c>
      <c r="P30" s="175">
        <v>0</v>
      </c>
      <c r="Q30" s="204">
        <f t="shared" si="6"/>
        <v>0</v>
      </c>
    </row>
    <row r="31" spans="1:17" x14ac:dyDescent="0.3">
      <c r="A31">
        <v>25</v>
      </c>
      <c r="B31" s="5" t="s">
        <v>16</v>
      </c>
      <c r="C31" s="210">
        <v>16</v>
      </c>
      <c r="D31" s="127">
        <v>4</v>
      </c>
      <c r="E31" s="204">
        <f t="shared" si="0"/>
        <v>1.99700449326011E-3</v>
      </c>
      <c r="F31" s="175">
        <v>6</v>
      </c>
      <c r="G31" s="204">
        <f t="shared" si="1"/>
        <v>8.8757396449704144E-3</v>
      </c>
      <c r="H31" s="175">
        <v>6</v>
      </c>
      <c r="I31" s="204">
        <f t="shared" si="2"/>
        <v>1.3218770654329147E-3</v>
      </c>
      <c r="J31" s="175">
        <v>0</v>
      </c>
      <c r="K31" s="204">
        <f t="shared" si="3"/>
        <v>0</v>
      </c>
      <c r="L31" s="175">
        <v>0</v>
      </c>
      <c r="M31" s="204">
        <f t="shared" si="4"/>
        <v>0</v>
      </c>
      <c r="N31" s="175">
        <v>0</v>
      </c>
      <c r="O31" s="204">
        <f t="shared" si="5"/>
        <v>0</v>
      </c>
      <c r="P31" s="175">
        <v>0</v>
      </c>
      <c r="Q31" s="204">
        <f t="shared" si="6"/>
        <v>0</v>
      </c>
    </row>
    <row r="32" spans="1:17" x14ac:dyDescent="0.3">
      <c r="A32">
        <v>26</v>
      </c>
      <c r="B32" s="5" t="s">
        <v>17</v>
      </c>
      <c r="C32" s="210">
        <v>16</v>
      </c>
      <c r="D32" s="127">
        <v>7</v>
      </c>
      <c r="E32" s="204">
        <f t="shared" si="0"/>
        <v>3.494757863205192E-3</v>
      </c>
      <c r="F32" s="175">
        <v>0</v>
      </c>
      <c r="G32" s="204">
        <f t="shared" si="1"/>
        <v>0</v>
      </c>
      <c r="H32" s="175">
        <v>8</v>
      </c>
      <c r="I32" s="204">
        <f t="shared" si="2"/>
        <v>1.7625027539105529E-3</v>
      </c>
      <c r="J32" s="175">
        <v>1</v>
      </c>
      <c r="K32" s="204">
        <f t="shared" si="3"/>
        <v>7.1994240460763136E-4</v>
      </c>
      <c r="L32" s="175">
        <v>0</v>
      </c>
      <c r="M32" s="204">
        <f t="shared" si="4"/>
        <v>0</v>
      </c>
      <c r="N32" s="175">
        <v>0</v>
      </c>
      <c r="O32" s="204">
        <f t="shared" si="5"/>
        <v>0</v>
      </c>
      <c r="P32" s="175">
        <v>0</v>
      </c>
      <c r="Q32" s="204">
        <f t="shared" si="6"/>
        <v>0</v>
      </c>
    </row>
    <row r="33" spans="1:17" x14ac:dyDescent="0.3">
      <c r="A33">
        <v>27</v>
      </c>
      <c r="B33" s="5" t="s">
        <v>18</v>
      </c>
      <c r="C33" s="210">
        <v>14</v>
      </c>
      <c r="D33" s="127">
        <v>0</v>
      </c>
      <c r="E33" s="204">
        <f t="shared" si="0"/>
        <v>0</v>
      </c>
      <c r="F33" s="175">
        <v>0</v>
      </c>
      <c r="G33" s="204">
        <f t="shared" si="1"/>
        <v>0</v>
      </c>
      <c r="H33" s="175">
        <v>0</v>
      </c>
      <c r="I33" s="204">
        <f t="shared" si="2"/>
        <v>0</v>
      </c>
      <c r="J33" s="175">
        <v>14</v>
      </c>
      <c r="K33" s="204">
        <f t="shared" si="3"/>
        <v>1.0079193664506839E-2</v>
      </c>
      <c r="L33" s="175">
        <v>0</v>
      </c>
      <c r="M33" s="204">
        <f t="shared" si="4"/>
        <v>0</v>
      </c>
      <c r="N33" s="175">
        <v>0</v>
      </c>
      <c r="O33" s="204">
        <f t="shared" si="5"/>
        <v>0</v>
      </c>
      <c r="P33" s="175">
        <v>0</v>
      </c>
      <c r="Q33" s="204">
        <f t="shared" si="6"/>
        <v>0</v>
      </c>
    </row>
    <row r="34" spans="1:17" x14ac:dyDescent="0.3">
      <c r="A34">
        <v>28</v>
      </c>
      <c r="B34" s="5" t="s">
        <v>19</v>
      </c>
      <c r="C34" s="210">
        <v>13</v>
      </c>
      <c r="D34" s="127">
        <v>9</v>
      </c>
      <c r="E34" s="204">
        <f t="shared" si="0"/>
        <v>4.4932601098352475E-3</v>
      </c>
      <c r="F34" s="175">
        <v>1</v>
      </c>
      <c r="G34" s="204">
        <f t="shared" si="1"/>
        <v>1.4792899408284023E-3</v>
      </c>
      <c r="H34" s="175">
        <v>3</v>
      </c>
      <c r="I34" s="204">
        <f t="shared" si="2"/>
        <v>6.6093853271645734E-4</v>
      </c>
      <c r="J34" s="175">
        <v>0</v>
      </c>
      <c r="K34" s="204">
        <f t="shared" si="3"/>
        <v>0</v>
      </c>
      <c r="L34" s="175">
        <v>0</v>
      </c>
      <c r="M34" s="204">
        <f t="shared" si="4"/>
        <v>0</v>
      </c>
      <c r="N34" s="175">
        <v>0</v>
      </c>
      <c r="O34" s="204">
        <f t="shared" si="5"/>
        <v>0</v>
      </c>
      <c r="P34" s="175">
        <v>0</v>
      </c>
      <c r="Q34" s="204">
        <f t="shared" si="6"/>
        <v>0</v>
      </c>
    </row>
    <row r="35" spans="1:17" x14ac:dyDescent="0.3">
      <c r="A35">
        <v>29</v>
      </c>
      <c r="B35" s="5" t="s">
        <v>281</v>
      </c>
      <c r="C35" s="210">
        <v>92</v>
      </c>
      <c r="D35" s="212">
        <v>31</v>
      </c>
      <c r="E35" s="204">
        <f t="shared" si="0"/>
        <v>1.5476784822765851E-2</v>
      </c>
      <c r="F35" s="175">
        <v>12</v>
      </c>
      <c r="G35" s="204">
        <f t="shared" si="1"/>
        <v>1.7751479289940829E-2</v>
      </c>
      <c r="H35" s="216">
        <v>43</v>
      </c>
      <c r="I35" s="204">
        <f t="shared" si="2"/>
        <v>9.4734523022692221E-3</v>
      </c>
      <c r="J35" s="175">
        <v>3</v>
      </c>
      <c r="K35" s="204">
        <f t="shared" si="3"/>
        <v>2.1598272138228943E-3</v>
      </c>
      <c r="L35" s="175">
        <v>3</v>
      </c>
      <c r="M35" s="204">
        <f t="shared" si="4"/>
        <v>6.8965517241379309E-3</v>
      </c>
      <c r="N35" s="175">
        <v>0</v>
      </c>
      <c r="O35" s="204">
        <f t="shared" si="5"/>
        <v>0</v>
      </c>
      <c r="P35" s="175">
        <v>0</v>
      </c>
      <c r="Q35" s="204">
        <f t="shared" si="6"/>
        <v>0</v>
      </c>
    </row>
    <row r="36" spans="1:17" x14ac:dyDescent="0.3">
      <c r="A36">
        <v>30</v>
      </c>
      <c r="B36" s="5" t="s">
        <v>282</v>
      </c>
      <c r="C36" s="210">
        <v>1</v>
      </c>
      <c r="D36" s="127">
        <v>1</v>
      </c>
      <c r="E36" s="204">
        <f t="shared" si="0"/>
        <v>4.992511233150275E-4</v>
      </c>
      <c r="F36" s="175">
        <v>0</v>
      </c>
      <c r="G36" s="204">
        <f t="shared" si="1"/>
        <v>0</v>
      </c>
      <c r="H36" s="175">
        <v>0</v>
      </c>
      <c r="I36" s="204">
        <f t="shared" si="2"/>
        <v>0</v>
      </c>
      <c r="J36" s="175">
        <v>0</v>
      </c>
      <c r="K36" s="204">
        <f t="shared" si="3"/>
        <v>0</v>
      </c>
      <c r="L36" s="175">
        <v>0</v>
      </c>
      <c r="M36" s="204">
        <f t="shared" si="4"/>
        <v>0</v>
      </c>
      <c r="N36" s="175">
        <v>0</v>
      </c>
      <c r="O36" s="204">
        <f t="shared" si="5"/>
        <v>0</v>
      </c>
      <c r="P36" s="175">
        <v>0</v>
      </c>
      <c r="Q36" s="204">
        <f t="shared" si="6"/>
        <v>0</v>
      </c>
    </row>
    <row r="37" spans="1:17" x14ac:dyDescent="0.3">
      <c r="A37">
        <v>31</v>
      </c>
      <c r="B37" s="5" t="s">
        <v>20</v>
      </c>
      <c r="C37" s="210">
        <v>84</v>
      </c>
      <c r="D37" s="212">
        <v>9</v>
      </c>
      <c r="E37" s="204">
        <f t="shared" si="0"/>
        <v>4.4932601098352475E-3</v>
      </c>
      <c r="F37" s="175">
        <v>3</v>
      </c>
      <c r="G37" s="204">
        <f t="shared" si="1"/>
        <v>4.4378698224852072E-3</v>
      </c>
      <c r="H37" s="216">
        <v>22</v>
      </c>
      <c r="I37" s="204">
        <f t="shared" si="2"/>
        <v>4.8468825732540209E-3</v>
      </c>
      <c r="J37" s="175">
        <v>31</v>
      </c>
      <c r="K37" s="204">
        <f t="shared" si="3"/>
        <v>2.2318214542836574E-2</v>
      </c>
      <c r="L37" s="175">
        <v>18</v>
      </c>
      <c r="M37" s="204">
        <f t="shared" si="4"/>
        <v>4.1379310344827586E-2</v>
      </c>
      <c r="N37" s="175">
        <v>1</v>
      </c>
      <c r="O37" s="204">
        <f t="shared" si="5"/>
        <v>7.1428571428571425E-2</v>
      </c>
      <c r="P37" s="175">
        <v>0</v>
      </c>
      <c r="Q37" s="204">
        <f t="shared" si="6"/>
        <v>0</v>
      </c>
    </row>
    <row r="38" spans="1:17" x14ac:dyDescent="0.3">
      <c r="A38">
        <v>32</v>
      </c>
      <c r="B38" s="5" t="s">
        <v>283</v>
      </c>
      <c r="C38" s="210">
        <v>1</v>
      </c>
      <c r="D38" s="127">
        <v>0</v>
      </c>
      <c r="E38" s="204">
        <f t="shared" si="0"/>
        <v>0</v>
      </c>
      <c r="F38" s="175">
        <v>0</v>
      </c>
      <c r="G38" s="204">
        <f t="shared" si="1"/>
        <v>0</v>
      </c>
      <c r="H38" s="216">
        <v>1</v>
      </c>
      <c r="I38" s="204">
        <f t="shared" si="2"/>
        <v>2.2031284423881911E-4</v>
      </c>
      <c r="J38" s="216">
        <v>0</v>
      </c>
      <c r="K38" s="204">
        <f t="shared" si="3"/>
        <v>0</v>
      </c>
      <c r="L38" s="175">
        <v>0</v>
      </c>
      <c r="M38" s="204">
        <f t="shared" si="4"/>
        <v>0</v>
      </c>
      <c r="N38" s="175">
        <v>0</v>
      </c>
      <c r="O38" s="204">
        <f t="shared" si="5"/>
        <v>0</v>
      </c>
      <c r="P38" s="175">
        <v>0</v>
      </c>
      <c r="Q38" s="204">
        <f t="shared" si="6"/>
        <v>0</v>
      </c>
    </row>
    <row r="39" spans="1:17" x14ac:dyDescent="0.3">
      <c r="A39">
        <v>33</v>
      </c>
      <c r="B39" s="5" t="s">
        <v>21</v>
      </c>
      <c r="C39" s="210">
        <v>2</v>
      </c>
      <c r="D39" s="127">
        <v>0</v>
      </c>
      <c r="E39" s="204">
        <f t="shared" si="0"/>
        <v>0</v>
      </c>
      <c r="F39" s="175">
        <v>0</v>
      </c>
      <c r="G39" s="204">
        <f t="shared" si="1"/>
        <v>0</v>
      </c>
      <c r="H39" s="175">
        <v>2</v>
      </c>
      <c r="I39" s="204">
        <f t="shared" si="2"/>
        <v>4.4062568847763823E-4</v>
      </c>
      <c r="J39" s="175">
        <v>0</v>
      </c>
      <c r="K39" s="204">
        <f t="shared" si="3"/>
        <v>0</v>
      </c>
      <c r="L39" s="175">
        <v>0</v>
      </c>
      <c r="M39" s="204">
        <f t="shared" si="4"/>
        <v>0</v>
      </c>
      <c r="N39" s="175">
        <v>0</v>
      </c>
      <c r="O39" s="204">
        <f t="shared" si="5"/>
        <v>0</v>
      </c>
      <c r="P39" s="175">
        <v>0</v>
      </c>
      <c r="Q39" s="204">
        <f t="shared" si="6"/>
        <v>0</v>
      </c>
    </row>
    <row r="40" spans="1:17" x14ac:dyDescent="0.3">
      <c r="A40">
        <v>34</v>
      </c>
      <c r="B40" s="5" t="s">
        <v>22</v>
      </c>
      <c r="C40" s="210">
        <v>72</v>
      </c>
      <c r="D40" s="127">
        <v>17</v>
      </c>
      <c r="E40" s="204">
        <f t="shared" si="0"/>
        <v>8.4872690963554674E-3</v>
      </c>
      <c r="F40" s="175">
        <v>15</v>
      </c>
      <c r="G40" s="204">
        <f t="shared" si="1"/>
        <v>2.2189349112426034E-2</v>
      </c>
      <c r="H40" s="175">
        <v>35</v>
      </c>
      <c r="I40" s="204">
        <f t="shared" si="2"/>
        <v>7.7109495483586692E-3</v>
      </c>
      <c r="J40" s="175">
        <v>4</v>
      </c>
      <c r="K40" s="204">
        <f t="shared" si="3"/>
        <v>2.8797696184305254E-3</v>
      </c>
      <c r="L40" s="175">
        <v>1</v>
      </c>
      <c r="M40" s="204">
        <f t="shared" si="4"/>
        <v>2.2988505747126436E-3</v>
      </c>
      <c r="N40" s="175">
        <v>0</v>
      </c>
      <c r="O40" s="204">
        <f t="shared" si="5"/>
        <v>0</v>
      </c>
      <c r="P40" s="175">
        <v>0</v>
      </c>
      <c r="Q40" s="204">
        <f t="shared" si="6"/>
        <v>0</v>
      </c>
    </row>
    <row r="41" spans="1:17" x14ac:dyDescent="0.3">
      <c r="A41">
        <v>35</v>
      </c>
      <c r="B41" s="5" t="s">
        <v>23</v>
      </c>
      <c r="C41" s="210">
        <v>19</v>
      </c>
      <c r="D41" s="127">
        <v>3</v>
      </c>
      <c r="E41" s="204">
        <f t="shared" si="0"/>
        <v>1.4977533699450823E-3</v>
      </c>
      <c r="F41" s="175">
        <v>2</v>
      </c>
      <c r="G41" s="204">
        <f t="shared" si="1"/>
        <v>2.9585798816568047E-3</v>
      </c>
      <c r="H41" s="175">
        <v>11</v>
      </c>
      <c r="I41" s="204">
        <f t="shared" si="2"/>
        <v>2.4234412866270105E-3</v>
      </c>
      <c r="J41" s="175">
        <v>3</v>
      </c>
      <c r="K41" s="204">
        <f t="shared" si="3"/>
        <v>2.1598272138228943E-3</v>
      </c>
      <c r="L41" s="175">
        <v>0</v>
      </c>
      <c r="M41" s="204">
        <f t="shared" si="4"/>
        <v>0</v>
      </c>
      <c r="N41" s="175">
        <v>0</v>
      </c>
      <c r="O41" s="204">
        <f t="shared" si="5"/>
        <v>0</v>
      </c>
      <c r="P41" s="175">
        <v>0</v>
      </c>
      <c r="Q41" s="204">
        <f t="shared" si="6"/>
        <v>0</v>
      </c>
    </row>
    <row r="42" spans="1:17" x14ac:dyDescent="0.3">
      <c r="A42">
        <v>36</v>
      </c>
      <c r="B42" s="5" t="s">
        <v>24</v>
      </c>
      <c r="C42" s="210">
        <v>199</v>
      </c>
      <c r="D42" s="127">
        <v>60</v>
      </c>
      <c r="E42" s="204">
        <f t="shared" si="0"/>
        <v>2.9955067398901646E-2</v>
      </c>
      <c r="F42" s="175">
        <v>36</v>
      </c>
      <c r="G42" s="204">
        <f t="shared" si="1"/>
        <v>5.3254437869822487E-2</v>
      </c>
      <c r="H42" s="175">
        <v>72</v>
      </c>
      <c r="I42" s="204">
        <f t="shared" si="2"/>
        <v>1.5862524785194978E-2</v>
      </c>
      <c r="J42" s="175">
        <v>23</v>
      </c>
      <c r="K42" s="204">
        <f t="shared" si="3"/>
        <v>1.6558675305975521E-2</v>
      </c>
      <c r="L42" s="175">
        <v>7</v>
      </c>
      <c r="M42" s="204">
        <f t="shared" si="4"/>
        <v>1.6091954022988506E-2</v>
      </c>
      <c r="N42" s="175">
        <v>1</v>
      </c>
      <c r="O42" s="204">
        <f t="shared" si="5"/>
        <v>7.1428571428571425E-2</v>
      </c>
      <c r="P42" s="175">
        <v>0</v>
      </c>
      <c r="Q42" s="204">
        <f t="shared" si="6"/>
        <v>0</v>
      </c>
    </row>
    <row r="43" spans="1:17" x14ac:dyDescent="0.3">
      <c r="A43">
        <v>37</v>
      </c>
      <c r="B43" s="5" t="s">
        <v>25</v>
      </c>
      <c r="C43" s="210">
        <v>0</v>
      </c>
      <c r="D43" s="127">
        <v>0</v>
      </c>
      <c r="E43" s="204">
        <f t="shared" si="0"/>
        <v>0</v>
      </c>
      <c r="F43" s="175">
        <v>0</v>
      </c>
      <c r="G43" s="204">
        <f t="shared" si="1"/>
        <v>0</v>
      </c>
      <c r="H43" s="175">
        <v>0</v>
      </c>
      <c r="I43" s="204">
        <f t="shared" si="2"/>
        <v>0</v>
      </c>
      <c r="J43" s="175">
        <v>0</v>
      </c>
      <c r="K43" s="204">
        <f t="shared" si="3"/>
        <v>0</v>
      </c>
      <c r="L43" s="175">
        <v>0</v>
      </c>
      <c r="M43" s="204">
        <f t="shared" si="4"/>
        <v>0</v>
      </c>
      <c r="N43" s="175">
        <v>0</v>
      </c>
      <c r="O43" s="204">
        <f t="shared" si="5"/>
        <v>0</v>
      </c>
      <c r="P43" s="175">
        <v>0</v>
      </c>
      <c r="Q43" s="204">
        <f t="shared" si="6"/>
        <v>0</v>
      </c>
    </row>
    <row r="44" spans="1:17" x14ac:dyDescent="0.3">
      <c r="A44">
        <v>38</v>
      </c>
      <c r="B44" s="5" t="s">
        <v>26</v>
      </c>
      <c r="C44" s="210">
        <v>74</v>
      </c>
      <c r="D44" s="127">
        <v>19</v>
      </c>
      <c r="E44" s="204">
        <f t="shared" si="0"/>
        <v>9.4857713429855224E-3</v>
      </c>
      <c r="F44" s="175">
        <v>8</v>
      </c>
      <c r="G44" s="204">
        <f t="shared" si="1"/>
        <v>1.1834319526627219E-2</v>
      </c>
      <c r="H44" s="175">
        <v>25</v>
      </c>
      <c r="I44" s="204">
        <f t="shared" si="2"/>
        <v>5.5078211059704785E-3</v>
      </c>
      <c r="J44" s="175">
        <v>20</v>
      </c>
      <c r="K44" s="204">
        <f t="shared" si="3"/>
        <v>1.4398848092152628E-2</v>
      </c>
      <c r="L44" s="175">
        <v>2</v>
      </c>
      <c r="M44" s="204">
        <f t="shared" si="4"/>
        <v>4.5977011494252873E-3</v>
      </c>
      <c r="N44" s="175">
        <v>0</v>
      </c>
      <c r="O44" s="204">
        <f t="shared" si="5"/>
        <v>0</v>
      </c>
      <c r="P44" s="175">
        <v>0</v>
      </c>
      <c r="Q44" s="204">
        <f t="shared" si="6"/>
        <v>0</v>
      </c>
    </row>
    <row r="45" spans="1:17" x14ac:dyDescent="0.3">
      <c r="A45">
        <v>39</v>
      </c>
      <c r="B45" s="5" t="s">
        <v>27</v>
      </c>
      <c r="C45" s="210">
        <v>97</v>
      </c>
      <c r="D45" s="127">
        <v>21</v>
      </c>
      <c r="E45" s="204">
        <f t="shared" si="0"/>
        <v>1.0484273589615577E-2</v>
      </c>
      <c r="F45" s="175">
        <v>13</v>
      </c>
      <c r="G45" s="204">
        <f t="shared" si="1"/>
        <v>1.9230769230769232E-2</v>
      </c>
      <c r="H45" s="175">
        <v>47</v>
      </c>
      <c r="I45" s="204">
        <f t="shared" si="2"/>
        <v>1.0354703679224499E-2</v>
      </c>
      <c r="J45" s="175">
        <v>7</v>
      </c>
      <c r="K45" s="204">
        <f t="shared" si="3"/>
        <v>5.0395968322534193E-3</v>
      </c>
      <c r="L45" s="175">
        <v>7</v>
      </c>
      <c r="M45" s="204">
        <f t="shared" si="4"/>
        <v>1.6091954022988506E-2</v>
      </c>
      <c r="N45" s="175">
        <v>2</v>
      </c>
      <c r="O45" s="204">
        <f t="shared" si="5"/>
        <v>0.14285714285714285</v>
      </c>
      <c r="P45" s="175">
        <v>0</v>
      </c>
      <c r="Q45" s="204">
        <f t="shared" si="6"/>
        <v>0</v>
      </c>
    </row>
    <row r="46" spans="1:17" x14ac:dyDescent="0.3">
      <c r="A46">
        <v>40</v>
      </c>
      <c r="B46" s="5" t="s">
        <v>28</v>
      </c>
      <c r="C46" s="210">
        <v>1</v>
      </c>
      <c r="D46" s="127">
        <v>1</v>
      </c>
      <c r="E46" s="204">
        <f t="shared" si="0"/>
        <v>4.992511233150275E-4</v>
      </c>
      <c r="F46" s="175">
        <v>0</v>
      </c>
      <c r="G46" s="204">
        <f t="shared" si="1"/>
        <v>0</v>
      </c>
      <c r="H46" s="175">
        <v>0</v>
      </c>
      <c r="I46" s="204">
        <f t="shared" si="2"/>
        <v>0</v>
      </c>
      <c r="J46" s="175">
        <v>0</v>
      </c>
      <c r="K46" s="204">
        <f t="shared" si="3"/>
        <v>0</v>
      </c>
      <c r="L46" s="175">
        <v>0</v>
      </c>
      <c r="M46" s="204">
        <f t="shared" si="4"/>
        <v>0</v>
      </c>
      <c r="N46" s="175">
        <v>0</v>
      </c>
      <c r="O46" s="204">
        <f t="shared" si="5"/>
        <v>0</v>
      </c>
      <c r="P46" s="175">
        <v>0</v>
      </c>
      <c r="Q46" s="204">
        <f t="shared" si="6"/>
        <v>0</v>
      </c>
    </row>
    <row r="47" spans="1:17" x14ac:dyDescent="0.3">
      <c r="A47">
        <v>41</v>
      </c>
      <c r="B47" s="5" t="s">
        <v>29</v>
      </c>
      <c r="C47" s="210">
        <v>2</v>
      </c>
      <c r="D47" s="127">
        <v>2</v>
      </c>
      <c r="E47" s="204">
        <f t="shared" si="0"/>
        <v>9.9850224663005499E-4</v>
      </c>
      <c r="F47" s="175">
        <v>0</v>
      </c>
      <c r="G47" s="204">
        <f t="shared" si="1"/>
        <v>0</v>
      </c>
      <c r="H47" s="175">
        <v>0</v>
      </c>
      <c r="I47" s="204">
        <f t="shared" si="2"/>
        <v>0</v>
      </c>
      <c r="J47" s="175">
        <v>0</v>
      </c>
      <c r="K47" s="204">
        <f t="shared" si="3"/>
        <v>0</v>
      </c>
      <c r="L47" s="175">
        <v>0</v>
      </c>
      <c r="M47" s="204">
        <f t="shared" si="4"/>
        <v>0</v>
      </c>
      <c r="N47" s="175">
        <v>0</v>
      </c>
      <c r="O47" s="204">
        <f t="shared" si="5"/>
        <v>0</v>
      </c>
      <c r="P47" s="175">
        <v>0</v>
      </c>
      <c r="Q47" s="204">
        <f t="shared" si="6"/>
        <v>0</v>
      </c>
    </row>
    <row r="48" spans="1:17" x14ac:dyDescent="0.3">
      <c r="A48">
        <v>42</v>
      </c>
      <c r="B48" s="5" t="s">
        <v>284</v>
      </c>
      <c r="C48" s="210">
        <v>70</v>
      </c>
      <c r="D48" s="127">
        <v>16</v>
      </c>
      <c r="E48" s="204">
        <f t="shared" si="0"/>
        <v>7.9880179730404399E-3</v>
      </c>
      <c r="F48" s="175">
        <v>5</v>
      </c>
      <c r="G48" s="204">
        <f t="shared" si="1"/>
        <v>7.3964497041420114E-3</v>
      </c>
      <c r="H48" s="175">
        <v>44</v>
      </c>
      <c r="I48" s="204">
        <f t="shared" si="2"/>
        <v>9.6937651465080418E-3</v>
      </c>
      <c r="J48" s="175">
        <v>5</v>
      </c>
      <c r="K48" s="204">
        <f t="shared" si="3"/>
        <v>3.599712023038157E-3</v>
      </c>
      <c r="L48" s="175">
        <v>0</v>
      </c>
      <c r="M48" s="204">
        <f t="shared" si="4"/>
        <v>0</v>
      </c>
      <c r="N48" s="175">
        <v>0</v>
      </c>
      <c r="O48" s="204">
        <f t="shared" si="5"/>
        <v>0</v>
      </c>
      <c r="P48" s="175">
        <v>0</v>
      </c>
      <c r="Q48" s="204">
        <f t="shared" si="6"/>
        <v>0</v>
      </c>
    </row>
    <row r="49" spans="1:17" x14ac:dyDescent="0.3">
      <c r="A49">
        <v>43</v>
      </c>
      <c r="B49" s="5" t="s">
        <v>30</v>
      </c>
      <c r="C49" s="210">
        <v>7</v>
      </c>
      <c r="D49" s="212">
        <v>0</v>
      </c>
      <c r="E49" s="204">
        <f t="shared" si="0"/>
        <v>0</v>
      </c>
      <c r="F49" s="175">
        <v>3</v>
      </c>
      <c r="G49" s="204">
        <f t="shared" si="1"/>
        <v>4.4378698224852072E-3</v>
      </c>
      <c r="H49" s="216">
        <v>4</v>
      </c>
      <c r="I49" s="204">
        <f t="shared" si="2"/>
        <v>8.8125137695527645E-4</v>
      </c>
      <c r="J49" s="175">
        <v>0</v>
      </c>
      <c r="K49" s="204">
        <f t="shared" si="3"/>
        <v>0</v>
      </c>
      <c r="L49" s="175">
        <v>0</v>
      </c>
      <c r="M49" s="204">
        <f t="shared" si="4"/>
        <v>0</v>
      </c>
      <c r="N49" s="175">
        <v>0</v>
      </c>
      <c r="O49" s="204">
        <f t="shared" si="5"/>
        <v>0</v>
      </c>
      <c r="P49" s="175">
        <v>0</v>
      </c>
      <c r="Q49" s="204">
        <f t="shared" si="6"/>
        <v>0</v>
      </c>
    </row>
    <row r="50" spans="1:17" x14ac:dyDescent="0.3">
      <c r="A50">
        <v>44</v>
      </c>
      <c r="B50" s="5" t="s">
        <v>285</v>
      </c>
      <c r="C50" s="210">
        <v>1002</v>
      </c>
      <c r="D50" s="127">
        <v>146</v>
      </c>
      <c r="E50" s="204">
        <f t="shared" si="0"/>
        <v>7.2890664003994007E-2</v>
      </c>
      <c r="F50" s="175">
        <v>44</v>
      </c>
      <c r="G50" s="204">
        <f t="shared" si="1"/>
        <v>6.5088757396449703E-2</v>
      </c>
      <c r="H50" s="175">
        <v>531</v>
      </c>
      <c r="I50" s="204">
        <f t="shared" si="2"/>
        <v>0.11698612029081296</v>
      </c>
      <c r="J50" s="175">
        <v>201</v>
      </c>
      <c r="K50" s="204">
        <f t="shared" si="3"/>
        <v>0.1447084233261339</v>
      </c>
      <c r="L50" s="175">
        <v>73</v>
      </c>
      <c r="M50" s="204">
        <f t="shared" si="4"/>
        <v>0.167816091954023</v>
      </c>
      <c r="N50" s="175">
        <v>2</v>
      </c>
      <c r="O50" s="204">
        <f t="shared" si="5"/>
        <v>0.14285714285714285</v>
      </c>
      <c r="P50" s="175">
        <v>5</v>
      </c>
      <c r="Q50" s="204">
        <f t="shared" si="6"/>
        <v>0.16129032258064516</v>
      </c>
    </row>
    <row r="51" spans="1:17" x14ac:dyDescent="0.3">
      <c r="A51">
        <v>45</v>
      </c>
      <c r="B51" s="5" t="s">
        <v>286</v>
      </c>
      <c r="C51" s="210">
        <v>2</v>
      </c>
      <c r="D51" s="127">
        <v>0</v>
      </c>
      <c r="E51" s="204">
        <f t="shared" si="0"/>
        <v>0</v>
      </c>
      <c r="F51" s="175">
        <v>0</v>
      </c>
      <c r="G51" s="204">
        <f t="shared" si="1"/>
        <v>0</v>
      </c>
      <c r="H51" s="175">
        <v>2</v>
      </c>
      <c r="I51" s="204">
        <f t="shared" si="2"/>
        <v>4.4062568847763823E-4</v>
      </c>
      <c r="J51" s="175"/>
      <c r="K51" s="204">
        <f t="shared" si="3"/>
        <v>0</v>
      </c>
      <c r="L51" s="175">
        <v>0</v>
      </c>
      <c r="M51" s="204">
        <f t="shared" si="4"/>
        <v>0</v>
      </c>
      <c r="N51" s="175">
        <v>0</v>
      </c>
      <c r="O51" s="204">
        <f t="shared" si="5"/>
        <v>0</v>
      </c>
      <c r="P51" s="175">
        <v>0</v>
      </c>
      <c r="Q51" s="204">
        <f t="shared" si="6"/>
        <v>0</v>
      </c>
    </row>
    <row r="52" spans="1:17" x14ac:dyDescent="0.3">
      <c r="A52">
        <v>46</v>
      </c>
      <c r="B52" s="5" t="s">
        <v>287</v>
      </c>
      <c r="C52" s="210">
        <v>33</v>
      </c>
      <c r="D52" s="127">
        <v>10</v>
      </c>
      <c r="E52" s="204">
        <f t="shared" si="0"/>
        <v>4.992511233150275E-3</v>
      </c>
      <c r="F52" s="175">
        <v>2</v>
      </c>
      <c r="G52" s="204">
        <f t="shared" si="1"/>
        <v>2.9585798816568047E-3</v>
      </c>
      <c r="H52" s="175">
        <v>13</v>
      </c>
      <c r="I52" s="204">
        <f t="shared" si="2"/>
        <v>2.8640669751046487E-3</v>
      </c>
      <c r="J52" s="175">
        <v>3</v>
      </c>
      <c r="K52" s="204">
        <f t="shared" si="3"/>
        <v>2.1598272138228943E-3</v>
      </c>
      <c r="L52" s="175">
        <v>4</v>
      </c>
      <c r="M52" s="204">
        <f t="shared" si="4"/>
        <v>9.1954022988505746E-3</v>
      </c>
      <c r="N52" s="175">
        <v>0</v>
      </c>
      <c r="O52" s="204">
        <f t="shared" si="5"/>
        <v>0</v>
      </c>
      <c r="P52" s="175">
        <v>1</v>
      </c>
      <c r="Q52" s="204">
        <f t="shared" si="6"/>
        <v>3.2258064516129031E-2</v>
      </c>
    </row>
    <row r="53" spans="1:17" x14ac:dyDescent="0.3">
      <c r="A53">
        <v>47</v>
      </c>
      <c r="B53" s="5" t="s">
        <v>288</v>
      </c>
      <c r="C53" s="210">
        <v>36</v>
      </c>
      <c r="D53" s="127">
        <v>20</v>
      </c>
      <c r="E53" s="204">
        <f t="shared" si="0"/>
        <v>9.9850224663005499E-3</v>
      </c>
      <c r="F53" s="175">
        <v>1</v>
      </c>
      <c r="G53" s="204">
        <f t="shared" si="1"/>
        <v>1.4792899408284023E-3</v>
      </c>
      <c r="H53" s="175">
        <v>11</v>
      </c>
      <c r="I53" s="204">
        <f t="shared" si="2"/>
        <v>2.4234412866270105E-3</v>
      </c>
      <c r="J53" s="175">
        <v>2</v>
      </c>
      <c r="K53" s="204">
        <f t="shared" si="3"/>
        <v>1.4398848092152627E-3</v>
      </c>
      <c r="L53" s="175">
        <v>2</v>
      </c>
      <c r="M53" s="204">
        <f t="shared" si="4"/>
        <v>4.5977011494252873E-3</v>
      </c>
      <c r="N53" s="175">
        <v>0</v>
      </c>
      <c r="O53" s="204">
        <f t="shared" si="5"/>
        <v>0</v>
      </c>
      <c r="P53" s="175">
        <v>0</v>
      </c>
      <c r="Q53" s="204">
        <f t="shared" si="6"/>
        <v>0</v>
      </c>
    </row>
    <row r="54" spans="1:17" x14ac:dyDescent="0.3">
      <c r="A54">
        <v>48</v>
      </c>
      <c r="B54" s="5" t="s">
        <v>154</v>
      </c>
      <c r="C54" s="210">
        <v>8</v>
      </c>
      <c r="D54" s="127">
        <v>5</v>
      </c>
      <c r="E54" s="204">
        <f t="shared" si="0"/>
        <v>2.4962556165751375E-3</v>
      </c>
      <c r="F54" s="175">
        <v>1</v>
      </c>
      <c r="G54" s="204">
        <f t="shared" si="1"/>
        <v>1.4792899408284023E-3</v>
      </c>
      <c r="H54" s="175">
        <v>2</v>
      </c>
      <c r="I54" s="204">
        <f t="shared" si="2"/>
        <v>4.4062568847763823E-4</v>
      </c>
      <c r="J54" s="175"/>
      <c r="K54" s="204">
        <f t="shared" si="3"/>
        <v>0</v>
      </c>
      <c r="L54" s="175">
        <v>0</v>
      </c>
      <c r="M54" s="204">
        <f t="shared" si="4"/>
        <v>0</v>
      </c>
      <c r="N54" s="175">
        <v>0</v>
      </c>
      <c r="O54" s="204">
        <f t="shared" si="5"/>
        <v>0</v>
      </c>
      <c r="P54" s="175">
        <v>0</v>
      </c>
      <c r="Q54" s="204">
        <f t="shared" si="6"/>
        <v>0</v>
      </c>
    </row>
    <row r="55" spans="1:17" x14ac:dyDescent="0.3">
      <c r="A55">
        <v>49</v>
      </c>
      <c r="B55" s="5" t="s">
        <v>289</v>
      </c>
      <c r="C55" s="210">
        <v>145</v>
      </c>
      <c r="D55" s="127">
        <v>42</v>
      </c>
      <c r="E55" s="204">
        <f t="shared" si="0"/>
        <v>2.0968547179231155E-2</v>
      </c>
      <c r="F55" s="175">
        <v>11</v>
      </c>
      <c r="G55" s="204">
        <f t="shared" si="1"/>
        <v>1.6272189349112426E-2</v>
      </c>
      <c r="H55" s="175">
        <v>58</v>
      </c>
      <c r="I55" s="204">
        <f t="shared" si="2"/>
        <v>1.277814496585151E-2</v>
      </c>
      <c r="J55" s="175">
        <v>29</v>
      </c>
      <c r="K55" s="204">
        <f t="shared" si="3"/>
        <v>2.0878329733621311E-2</v>
      </c>
      <c r="L55" s="175">
        <v>3</v>
      </c>
      <c r="M55" s="204">
        <f t="shared" si="4"/>
        <v>6.8965517241379309E-3</v>
      </c>
      <c r="N55" s="175">
        <v>0</v>
      </c>
      <c r="O55" s="204">
        <f t="shared" si="5"/>
        <v>0</v>
      </c>
      <c r="P55" s="175">
        <v>2</v>
      </c>
      <c r="Q55" s="204">
        <f t="shared" si="6"/>
        <v>6.4516129032258063E-2</v>
      </c>
    </row>
    <row r="56" spans="1:17" x14ac:dyDescent="0.3">
      <c r="A56">
        <v>50</v>
      </c>
      <c r="B56" s="5" t="s">
        <v>290</v>
      </c>
      <c r="C56" s="210">
        <v>0</v>
      </c>
      <c r="D56" s="127">
        <v>0</v>
      </c>
      <c r="E56" s="204">
        <f t="shared" si="0"/>
        <v>0</v>
      </c>
      <c r="F56" s="175">
        <v>0</v>
      </c>
      <c r="G56" s="204">
        <f t="shared" si="1"/>
        <v>0</v>
      </c>
      <c r="H56" s="175">
        <v>0</v>
      </c>
      <c r="I56" s="204">
        <f t="shared" si="2"/>
        <v>0</v>
      </c>
      <c r="J56" s="175">
        <v>0</v>
      </c>
      <c r="K56" s="204">
        <f t="shared" si="3"/>
        <v>0</v>
      </c>
      <c r="L56" s="175">
        <v>0</v>
      </c>
      <c r="M56" s="204">
        <f t="shared" si="4"/>
        <v>0</v>
      </c>
      <c r="N56" s="175">
        <v>0</v>
      </c>
      <c r="O56" s="204">
        <f t="shared" si="5"/>
        <v>0</v>
      </c>
      <c r="P56" s="175">
        <v>0</v>
      </c>
      <c r="Q56" s="204">
        <f t="shared" si="6"/>
        <v>0</v>
      </c>
    </row>
    <row r="57" spans="1:17" x14ac:dyDescent="0.3">
      <c r="A57">
        <v>51</v>
      </c>
      <c r="B57" s="5" t="s">
        <v>294</v>
      </c>
      <c r="C57" s="210">
        <v>8</v>
      </c>
      <c r="D57" s="127">
        <v>8</v>
      </c>
      <c r="E57" s="204">
        <f t="shared" si="0"/>
        <v>3.99400898652022E-3</v>
      </c>
      <c r="F57" s="175">
        <v>0</v>
      </c>
      <c r="G57" s="204">
        <f t="shared" si="1"/>
        <v>0</v>
      </c>
      <c r="H57" s="175">
        <v>0</v>
      </c>
      <c r="I57" s="204">
        <f t="shared" si="2"/>
        <v>0</v>
      </c>
      <c r="J57" s="175">
        <v>0</v>
      </c>
      <c r="K57" s="204">
        <f t="shared" si="3"/>
        <v>0</v>
      </c>
      <c r="L57" s="175">
        <v>0</v>
      </c>
      <c r="M57" s="204">
        <f t="shared" si="4"/>
        <v>0</v>
      </c>
      <c r="N57" s="175">
        <v>0</v>
      </c>
      <c r="O57" s="204">
        <f t="shared" si="5"/>
        <v>0</v>
      </c>
      <c r="P57" s="175">
        <v>0</v>
      </c>
      <c r="Q57" s="204">
        <f t="shared" si="6"/>
        <v>0</v>
      </c>
    </row>
    <row r="58" spans="1:17" x14ac:dyDescent="0.3">
      <c r="A58">
        <v>52</v>
      </c>
      <c r="B58" s="5" t="s">
        <v>39</v>
      </c>
      <c r="C58" s="210">
        <v>0</v>
      </c>
      <c r="D58" s="127">
        <v>0</v>
      </c>
      <c r="E58" s="204">
        <f t="shared" si="0"/>
        <v>0</v>
      </c>
      <c r="F58" s="175">
        <v>0</v>
      </c>
      <c r="G58" s="204">
        <f t="shared" si="1"/>
        <v>0</v>
      </c>
      <c r="H58" s="175">
        <v>0</v>
      </c>
      <c r="I58" s="204">
        <f t="shared" si="2"/>
        <v>0</v>
      </c>
      <c r="J58" s="175">
        <v>0</v>
      </c>
      <c r="K58" s="204">
        <f t="shared" si="3"/>
        <v>0</v>
      </c>
      <c r="L58" s="175">
        <v>0</v>
      </c>
      <c r="M58" s="204">
        <f t="shared" si="4"/>
        <v>0</v>
      </c>
      <c r="N58" s="175">
        <v>0</v>
      </c>
      <c r="O58" s="204">
        <f t="shared" si="5"/>
        <v>0</v>
      </c>
      <c r="P58" s="175">
        <v>0</v>
      </c>
      <c r="Q58" s="204">
        <f t="shared" si="6"/>
        <v>0</v>
      </c>
    </row>
    <row r="59" spans="1:17" x14ac:dyDescent="0.3">
      <c r="A59">
        <v>53</v>
      </c>
      <c r="B59" s="5" t="s">
        <v>31</v>
      </c>
      <c r="C59" s="210">
        <v>8</v>
      </c>
      <c r="D59" s="127">
        <v>6</v>
      </c>
      <c r="E59" s="204">
        <f t="shared" si="0"/>
        <v>2.9955067398901645E-3</v>
      </c>
      <c r="F59" s="175">
        <v>2</v>
      </c>
      <c r="G59" s="204">
        <f t="shared" si="1"/>
        <v>2.9585798816568047E-3</v>
      </c>
      <c r="H59" s="175">
        <v>0</v>
      </c>
      <c r="I59" s="204">
        <f t="shared" si="2"/>
        <v>0</v>
      </c>
      <c r="J59" s="175">
        <v>0</v>
      </c>
      <c r="K59" s="204">
        <f t="shared" si="3"/>
        <v>0</v>
      </c>
      <c r="L59" s="175">
        <v>0</v>
      </c>
      <c r="M59" s="204">
        <f t="shared" si="4"/>
        <v>0</v>
      </c>
      <c r="N59" s="175">
        <v>0</v>
      </c>
      <c r="O59" s="204">
        <f t="shared" si="5"/>
        <v>0</v>
      </c>
      <c r="P59" s="175">
        <v>0</v>
      </c>
      <c r="Q59" s="204">
        <f t="shared" si="6"/>
        <v>0</v>
      </c>
    </row>
    <row r="60" spans="1:17" x14ac:dyDescent="0.3">
      <c r="A60">
        <v>54</v>
      </c>
      <c r="B60" s="8" t="s">
        <v>32</v>
      </c>
      <c r="C60" s="133">
        <v>780</v>
      </c>
      <c r="D60" s="22">
        <v>154</v>
      </c>
      <c r="E60" s="204">
        <f t="shared" si="0"/>
        <v>7.6884672990514227E-2</v>
      </c>
      <c r="F60" s="175">
        <v>41</v>
      </c>
      <c r="G60" s="204">
        <f t="shared" si="1"/>
        <v>6.0650887573964495E-2</v>
      </c>
      <c r="H60" s="175">
        <v>377</v>
      </c>
      <c r="I60" s="204">
        <f t="shared" si="2"/>
        <v>8.3057942278034813E-2</v>
      </c>
      <c r="J60" s="175">
        <v>166</v>
      </c>
      <c r="K60" s="204">
        <f t="shared" si="3"/>
        <v>0.11951043916486681</v>
      </c>
      <c r="L60" s="175">
        <v>37</v>
      </c>
      <c r="M60" s="204">
        <f t="shared" si="4"/>
        <v>8.5057471264367815E-2</v>
      </c>
      <c r="N60" s="175">
        <v>0</v>
      </c>
      <c r="O60" s="204">
        <f t="shared" si="5"/>
        <v>0</v>
      </c>
      <c r="P60" s="175">
        <v>5</v>
      </c>
      <c r="Q60" s="204">
        <f t="shared" si="6"/>
        <v>0.16129032258064516</v>
      </c>
    </row>
    <row r="61" spans="1:17" x14ac:dyDescent="0.3">
      <c r="A61">
        <v>55</v>
      </c>
      <c r="B61" s="5" t="s">
        <v>33</v>
      </c>
      <c r="C61" s="210">
        <v>547</v>
      </c>
      <c r="D61" s="127">
        <v>114</v>
      </c>
      <c r="E61" s="204">
        <f t="shared" si="0"/>
        <v>5.6914628057913128E-2</v>
      </c>
      <c r="F61" s="175">
        <v>39</v>
      </c>
      <c r="G61" s="204">
        <f t="shared" si="1"/>
        <v>5.7692307692307696E-2</v>
      </c>
      <c r="H61" s="175">
        <v>267</v>
      </c>
      <c r="I61" s="204">
        <f t="shared" si="2"/>
        <v>5.8823529411764705E-2</v>
      </c>
      <c r="J61" s="175">
        <v>105</v>
      </c>
      <c r="K61" s="204">
        <f t="shared" si="3"/>
        <v>7.5593952483801297E-2</v>
      </c>
      <c r="L61" s="175">
        <v>18</v>
      </c>
      <c r="M61" s="204">
        <f t="shared" si="4"/>
        <v>4.1379310344827586E-2</v>
      </c>
      <c r="N61" s="175">
        <v>0</v>
      </c>
      <c r="O61" s="204">
        <f t="shared" si="5"/>
        <v>0</v>
      </c>
      <c r="P61" s="175">
        <v>4</v>
      </c>
      <c r="Q61" s="204">
        <f t="shared" si="6"/>
        <v>0.12903225806451613</v>
      </c>
    </row>
    <row r="62" spans="1:17" x14ac:dyDescent="0.3">
      <c r="A62">
        <v>56</v>
      </c>
      <c r="B62" s="5" t="s">
        <v>34</v>
      </c>
      <c r="C62" s="210">
        <v>58</v>
      </c>
      <c r="D62" s="127">
        <v>12</v>
      </c>
      <c r="E62" s="204">
        <f t="shared" si="0"/>
        <v>5.9910134797803291E-3</v>
      </c>
      <c r="F62" s="175">
        <v>7</v>
      </c>
      <c r="G62" s="204">
        <f t="shared" si="1"/>
        <v>1.0355029585798817E-2</v>
      </c>
      <c r="H62" s="175">
        <v>23</v>
      </c>
      <c r="I62" s="204">
        <f t="shared" si="2"/>
        <v>5.0671954174928398E-3</v>
      </c>
      <c r="J62" s="175">
        <v>15</v>
      </c>
      <c r="K62" s="204">
        <f t="shared" si="3"/>
        <v>1.079913606911447E-2</v>
      </c>
      <c r="L62" s="175">
        <v>0</v>
      </c>
      <c r="M62" s="204">
        <f t="shared" si="4"/>
        <v>0</v>
      </c>
      <c r="N62" s="175">
        <v>1</v>
      </c>
      <c r="O62" s="204">
        <f t="shared" si="5"/>
        <v>7.1428571428571425E-2</v>
      </c>
      <c r="P62" s="175">
        <v>0</v>
      </c>
      <c r="Q62" s="204">
        <f t="shared" si="6"/>
        <v>0</v>
      </c>
    </row>
    <row r="63" spans="1:17" x14ac:dyDescent="0.3">
      <c r="A63">
        <v>57</v>
      </c>
      <c r="B63" s="5" t="s">
        <v>291</v>
      </c>
      <c r="C63" s="210">
        <v>20</v>
      </c>
      <c r="D63" s="127">
        <v>5</v>
      </c>
      <c r="E63" s="204">
        <f t="shared" si="0"/>
        <v>2.4962556165751375E-3</v>
      </c>
      <c r="F63" s="175">
        <v>2</v>
      </c>
      <c r="G63" s="204">
        <f t="shared" si="1"/>
        <v>2.9585798816568047E-3</v>
      </c>
      <c r="H63" s="175">
        <v>13</v>
      </c>
      <c r="I63" s="204">
        <f t="shared" si="2"/>
        <v>2.8640669751046487E-3</v>
      </c>
      <c r="J63" s="175">
        <v>0</v>
      </c>
      <c r="K63" s="204">
        <f t="shared" si="3"/>
        <v>0</v>
      </c>
      <c r="L63" s="175">
        <v>0</v>
      </c>
      <c r="M63" s="204">
        <f t="shared" si="4"/>
        <v>0</v>
      </c>
      <c r="N63" s="175">
        <v>0</v>
      </c>
      <c r="O63" s="204">
        <f t="shared" si="5"/>
        <v>0</v>
      </c>
      <c r="P63" s="175">
        <v>0</v>
      </c>
      <c r="Q63" s="204">
        <f t="shared" si="6"/>
        <v>0</v>
      </c>
    </row>
    <row r="64" spans="1:17" x14ac:dyDescent="0.3">
      <c r="A64">
        <v>58</v>
      </c>
      <c r="B64" s="5" t="s">
        <v>292</v>
      </c>
      <c r="C64" s="210">
        <v>7</v>
      </c>
      <c r="D64" s="127">
        <v>2</v>
      </c>
      <c r="E64" s="204">
        <f t="shared" si="0"/>
        <v>9.9850224663005499E-4</v>
      </c>
      <c r="F64" s="175">
        <v>0</v>
      </c>
      <c r="G64" s="204">
        <f t="shared" si="1"/>
        <v>0</v>
      </c>
      <c r="H64" s="175">
        <v>0</v>
      </c>
      <c r="I64" s="204">
        <f t="shared" si="2"/>
        <v>0</v>
      </c>
      <c r="J64" s="175">
        <v>5</v>
      </c>
      <c r="K64" s="204">
        <f t="shared" si="3"/>
        <v>3.599712023038157E-3</v>
      </c>
      <c r="L64" s="175">
        <v>0</v>
      </c>
      <c r="M64" s="204">
        <f t="shared" si="4"/>
        <v>0</v>
      </c>
      <c r="N64" s="175">
        <v>0</v>
      </c>
      <c r="O64" s="204">
        <f t="shared" si="5"/>
        <v>0</v>
      </c>
      <c r="P64" s="175">
        <v>0</v>
      </c>
      <c r="Q64" s="204">
        <f t="shared" si="6"/>
        <v>0</v>
      </c>
    </row>
    <row r="65" spans="1:17" x14ac:dyDescent="0.3">
      <c r="A65">
        <v>59</v>
      </c>
      <c r="B65" s="5" t="s">
        <v>293</v>
      </c>
      <c r="C65" s="210">
        <v>605</v>
      </c>
      <c r="D65" s="127">
        <v>154</v>
      </c>
      <c r="E65" s="204">
        <f t="shared" si="0"/>
        <v>7.6884672990514227E-2</v>
      </c>
      <c r="F65" s="175">
        <v>36</v>
      </c>
      <c r="G65" s="204">
        <f t="shared" si="1"/>
        <v>5.3254437869822487E-2</v>
      </c>
      <c r="H65" s="175">
        <v>291</v>
      </c>
      <c r="I65" s="204">
        <f t="shared" si="2"/>
        <v>6.4111037673496366E-2</v>
      </c>
      <c r="J65" s="175">
        <v>85</v>
      </c>
      <c r="K65" s="204">
        <f t="shared" si="3"/>
        <v>6.1195104391648665E-2</v>
      </c>
      <c r="L65" s="175">
        <v>39</v>
      </c>
      <c r="M65" s="204">
        <f t="shared" si="4"/>
        <v>8.9655172413793102E-2</v>
      </c>
      <c r="N65" s="175">
        <v>0</v>
      </c>
      <c r="O65" s="204">
        <f t="shared" si="5"/>
        <v>0</v>
      </c>
      <c r="P65" s="175">
        <v>0</v>
      </c>
      <c r="Q65" s="204">
        <f t="shared" si="6"/>
        <v>0</v>
      </c>
    </row>
    <row r="66" spans="1:17" x14ac:dyDescent="0.3">
      <c r="A66">
        <v>60</v>
      </c>
      <c r="B66" s="5" t="s">
        <v>155</v>
      </c>
      <c r="C66" s="210">
        <v>21</v>
      </c>
      <c r="D66" s="127">
        <v>6</v>
      </c>
      <c r="E66" s="204">
        <f t="shared" si="0"/>
        <v>2.9955067398901645E-3</v>
      </c>
      <c r="F66" s="175">
        <v>2</v>
      </c>
      <c r="G66" s="204">
        <f t="shared" si="1"/>
        <v>2.9585798816568047E-3</v>
      </c>
      <c r="H66" s="175">
        <v>12</v>
      </c>
      <c r="I66" s="204">
        <f t="shared" si="2"/>
        <v>2.6437541308658294E-3</v>
      </c>
      <c r="J66" s="175">
        <v>1</v>
      </c>
      <c r="K66" s="204">
        <f t="shared" si="3"/>
        <v>7.1994240460763136E-4</v>
      </c>
      <c r="L66" s="175">
        <v>0</v>
      </c>
      <c r="M66" s="204">
        <f t="shared" si="4"/>
        <v>0</v>
      </c>
      <c r="N66" s="175">
        <v>0</v>
      </c>
      <c r="O66" s="204">
        <f t="shared" si="5"/>
        <v>0</v>
      </c>
      <c r="P66" s="175">
        <v>0</v>
      </c>
      <c r="Q66" s="204">
        <f t="shared" si="6"/>
        <v>0</v>
      </c>
    </row>
    <row r="67" spans="1:17" x14ac:dyDescent="0.3">
      <c r="A67">
        <v>61</v>
      </c>
      <c r="B67" s="5" t="s">
        <v>35</v>
      </c>
      <c r="C67" s="210">
        <v>471</v>
      </c>
      <c r="D67" s="127">
        <v>75</v>
      </c>
      <c r="E67" s="204">
        <f t="shared" si="0"/>
        <v>3.7443834248627059E-2</v>
      </c>
      <c r="F67" s="175">
        <v>16</v>
      </c>
      <c r="G67" s="204">
        <f t="shared" si="1"/>
        <v>2.3668639053254437E-2</v>
      </c>
      <c r="H67" s="175">
        <v>259</v>
      </c>
      <c r="I67" s="204">
        <f t="shared" si="2"/>
        <v>5.7061026657854154E-2</v>
      </c>
      <c r="J67" s="175">
        <v>113</v>
      </c>
      <c r="K67" s="204">
        <f t="shared" si="3"/>
        <v>8.1353491720662349E-2</v>
      </c>
      <c r="L67" s="175">
        <v>7</v>
      </c>
      <c r="M67" s="204">
        <f t="shared" si="4"/>
        <v>1.6091954022988506E-2</v>
      </c>
      <c r="N67" s="175">
        <v>0</v>
      </c>
      <c r="O67" s="204">
        <f t="shared" si="5"/>
        <v>0</v>
      </c>
      <c r="P67" s="175">
        <v>1</v>
      </c>
      <c r="Q67" s="204">
        <f t="shared" si="6"/>
        <v>3.2258064516129031E-2</v>
      </c>
    </row>
    <row r="68" spans="1:17" x14ac:dyDescent="0.3">
      <c r="A68">
        <v>62</v>
      </c>
      <c r="B68" s="5" t="s">
        <v>36</v>
      </c>
      <c r="C68" s="211">
        <v>6</v>
      </c>
      <c r="D68" s="129">
        <v>2</v>
      </c>
      <c r="E68" s="205">
        <f t="shared" si="0"/>
        <v>9.9850224663005499E-4</v>
      </c>
      <c r="F68" s="177">
        <v>1</v>
      </c>
      <c r="G68" s="205">
        <f t="shared" si="1"/>
        <v>1.4792899408284023E-3</v>
      </c>
      <c r="H68" s="177">
        <v>2</v>
      </c>
      <c r="I68" s="205">
        <f t="shared" si="2"/>
        <v>4.4062568847763823E-4</v>
      </c>
      <c r="J68" s="177">
        <v>0</v>
      </c>
      <c r="K68" s="205">
        <f t="shared" si="3"/>
        <v>0</v>
      </c>
      <c r="L68" s="177">
        <v>1</v>
      </c>
      <c r="M68" s="205">
        <f t="shared" si="4"/>
        <v>2.2988505747126436E-3</v>
      </c>
      <c r="N68" s="177">
        <v>0</v>
      </c>
      <c r="O68" s="205">
        <f t="shared" si="5"/>
        <v>0</v>
      </c>
      <c r="P68" s="177">
        <v>0</v>
      </c>
      <c r="Q68" s="205">
        <f t="shared" si="6"/>
        <v>0</v>
      </c>
    </row>
    <row r="69" spans="1:17" s="25" customFormat="1" x14ac:dyDescent="0.3">
      <c r="B69" s="23"/>
      <c r="C69" s="23"/>
      <c r="D69" s="23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1:17" ht="39" x14ac:dyDescent="0.3">
      <c r="C70" s="73" t="s">
        <v>37</v>
      </c>
      <c r="D70" s="70" t="s">
        <v>55</v>
      </c>
      <c r="E70" s="69" t="s">
        <v>113</v>
      </c>
      <c r="F70" s="68" t="s">
        <v>52</v>
      </c>
      <c r="G70" s="69" t="s">
        <v>114</v>
      </c>
      <c r="H70" s="68" t="s">
        <v>49</v>
      </c>
      <c r="I70" s="69" t="s">
        <v>115</v>
      </c>
      <c r="J70" s="68" t="s">
        <v>51</v>
      </c>
      <c r="K70" s="69" t="s">
        <v>116</v>
      </c>
      <c r="L70" s="68" t="s">
        <v>53</v>
      </c>
      <c r="M70" s="69" t="s">
        <v>117</v>
      </c>
      <c r="N70" s="68" t="s">
        <v>54</v>
      </c>
      <c r="O70" s="69" t="s">
        <v>118</v>
      </c>
      <c r="P70" s="68" t="s">
        <v>149</v>
      </c>
      <c r="Q70" s="69" t="s">
        <v>152</v>
      </c>
    </row>
    <row r="71" spans="1:17" ht="20" x14ac:dyDescent="0.4">
      <c r="B71" s="26" t="s">
        <v>59</v>
      </c>
      <c r="C71" s="133">
        <v>10788</v>
      </c>
      <c r="D71" s="195">
        <v>2280</v>
      </c>
      <c r="E71" s="213">
        <f>D71/$D$71</f>
        <v>1</v>
      </c>
      <c r="F71" s="214">
        <v>921</v>
      </c>
      <c r="G71" s="215">
        <f>F71/$F$71</f>
        <v>1</v>
      </c>
      <c r="H71" s="214">
        <v>5819</v>
      </c>
      <c r="I71" s="215">
        <f>H71/$H$71</f>
        <v>1</v>
      </c>
      <c r="J71" s="214">
        <v>851</v>
      </c>
      <c r="K71" s="215">
        <f>J71/$J$71</f>
        <v>1</v>
      </c>
      <c r="L71" s="214">
        <v>415</v>
      </c>
      <c r="M71" s="215">
        <f>L71/$L$71</f>
        <v>1</v>
      </c>
      <c r="N71" s="214">
        <v>5</v>
      </c>
      <c r="O71" s="215">
        <f>N71/$N$71</f>
        <v>1</v>
      </c>
      <c r="P71" s="214">
        <v>45</v>
      </c>
      <c r="Q71" s="215">
        <f>P71/$P$71</f>
        <v>1</v>
      </c>
    </row>
    <row r="72" spans="1:17" x14ac:dyDescent="0.3">
      <c r="A72">
        <v>1</v>
      </c>
      <c r="B72" s="17" t="s">
        <v>1</v>
      </c>
      <c r="C72" s="210">
        <v>177</v>
      </c>
      <c r="D72" s="127">
        <v>37</v>
      </c>
      <c r="E72" s="204">
        <f t="shared" ref="E72:E133" si="7">D72/$D$71</f>
        <v>1.6228070175438595E-2</v>
      </c>
      <c r="F72" s="175">
        <v>16</v>
      </c>
      <c r="G72" s="204">
        <f t="shared" ref="G72:G133" si="8">F72/$F$71</f>
        <v>1.737242128121607E-2</v>
      </c>
      <c r="H72" s="175">
        <v>115</v>
      </c>
      <c r="I72" s="204">
        <f t="shared" ref="I72:I133" si="9">H72/$H$71</f>
        <v>1.9762845849802372E-2</v>
      </c>
      <c r="J72" s="175">
        <v>3</v>
      </c>
      <c r="K72" s="204">
        <f t="shared" ref="K72:K133" si="10">J72/$J$71</f>
        <v>3.5252643948296123E-3</v>
      </c>
      <c r="L72" s="175">
        <v>6</v>
      </c>
      <c r="M72" s="204">
        <f t="shared" ref="M72:M133" si="11">L72/$L$71</f>
        <v>1.4457831325301205E-2</v>
      </c>
      <c r="N72" s="175">
        <v>0</v>
      </c>
      <c r="O72" s="204">
        <f t="shared" ref="O72:O133" si="12">N72/$N$71</f>
        <v>0</v>
      </c>
      <c r="P72" s="175">
        <v>0</v>
      </c>
      <c r="Q72" s="204">
        <f t="shared" ref="Q72:Q133" si="13">P72/$P$71</f>
        <v>0</v>
      </c>
    </row>
    <row r="73" spans="1:17" x14ac:dyDescent="0.3">
      <c r="A73">
        <v>2</v>
      </c>
      <c r="B73" s="5" t="s">
        <v>38</v>
      </c>
      <c r="C73" s="210">
        <v>4</v>
      </c>
      <c r="D73" s="127">
        <v>4</v>
      </c>
      <c r="E73" s="204">
        <f t="shared" si="7"/>
        <v>1.7543859649122807E-3</v>
      </c>
      <c r="F73" s="175">
        <v>0</v>
      </c>
      <c r="G73" s="204">
        <f t="shared" si="8"/>
        <v>0</v>
      </c>
      <c r="H73" s="175">
        <v>0</v>
      </c>
      <c r="I73" s="204">
        <f t="shared" si="9"/>
        <v>0</v>
      </c>
      <c r="J73" s="175">
        <v>0</v>
      </c>
      <c r="K73" s="204">
        <f t="shared" si="10"/>
        <v>0</v>
      </c>
      <c r="L73" s="175">
        <v>0</v>
      </c>
      <c r="M73" s="204">
        <f t="shared" si="11"/>
        <v>0</v>
      </c>
      <c r="N73" s="175">
        <v>0</v>
      </c>
      <c r="O73" s="204">
        <f t="shared" si="12"/>
        <v>0</v>
      </c>
      <c r="P73" s="175">
        <v>0</v>
      </c>
      <c r="Q73" s="204">
        <f t="shared" si="13"/>
        <v>0</v>
      </c>
    </row>
    <row r="74" spans="1:17" x14ac:dyDescent="0.3">
      <c r="A74">
        <v>3</v>
      </c>
      <c r="B74" s="5" t="s">
        <v>2</v>
      </c>
      <c r="C74" s="210">
        <v>3</v>
      </c>
      <c r="D74" s="127">
        <v>2</v>
      </c>
      <c r="E74" s="204">
        <f t="shared" si="7"/>
        <v>8.7719298245614037E-4</v>
      </c>
      <c r="F74" s="175">
        <v>0</v>
      </c>
      <c r="G74" s="204">
        <f t="shared" si="8"/>
        <v>0</v>
      </c>
      <c r="H74" s="175">
        <v>1</v>
      </c>
      <c r="I74" s="204">
        <f t="shared" si="9"/>
        <v>1.7185083347654237E-4</v>
      </c>
      <c r="J74" s="175">
        <v>0</v>
      </c>
      <c r="K74" s="204">
        <f t="shared" si="10"/>
        <v>0</v>
      </c>
      <c r="L74" s="175">
        <v>0</v>
      </c>
      <c r="M74" s="204">
        <f t="shared" si="11"/>
        <v>0</v>
      </c>
      <c r="N74" s="175">
        <v>0</v>
      </c>
      <c r="O74" s="204">
        <f t="shared" si="12"/>
        <v>0</v>
      </c>
      <c r="P74" s="175">
        <v>0</v>
      </c>
      <c r="Q74" s="204">
        <f t="shared" si="13"/>
        <v>0</v>
      </c>
    </row>
    <row r="75" spans="1:17" x14ac:dyDescent="0.3">
      <c r="A75">
        <v>4</v>
      </c>
      <c r="B75" s="8" t="s">
        <v>3</v>
      </c>
      <c r="C75" s="133">
        <v>562</v>
      </c>
      <c r="D75" s="22">
        <v>117</v>
      </c>
      <c r="E75" s="204">
        <f t="shared" si="7"/>
        <v>5.131578947368421E-2</v>
      </c>
      <c r="F75" s="175">
        <v>81</v>
      </c>
      <c r="G75" s="204">
        <f t="shared" si="8"/>
        <v>8.7947882736156349E-2</v>
      </c>
      <c r="H75" s="175">
        <v>296</v>
      </c>
      <c r="I75" s="204">
        <f t="shared" si="9"/>
        <v>5.0867846709056537E-2</v>
      </c>
      <c r="J75" s="175">
        <v>41</v>
      </c>
      <c r="K75" s="204">
        <f t="shared" si="10"/>
        <v>4.8178613396004703E-2</v>
      </c>
      <c r="L75" s="175">
        <v>27</v>
      </c>
      <c r="M75" s="204">
        <f t="shared" si="11"/>
        <v>6.5060240963855417E-2</v>
      </c>
      <c r="N75" s="175">
        <v>0</v>
      </c>
      <c r="O75" s="204">
        <f t="shared" si="12"/>
        <v>0</v>
      </c>
      <c r="P75" s="175">
        <v>0</v>
      </c>
      <c r="Q75" s="204">
        <f t="shared" si="13"/>
        <v>0</v>
      </c>
    </row>
    <row r="76" spans="1:17" x14ac:dyDescent="0.3">
      <c r="A76">
        <v>5</v>
      </c>
      <c r="B76" s="5" t="s">
        <v>4</v>
      </c>
      <c r="C76" s="210">
        <v>3</v>
      </c>
      <c r="D76" s="127">
        <v>3</v>
      </c>
      <c r="E76" s="204">
        <f t="shared" si="7"/>
        <v>1.3157894736842105E-3</v>
      </c>
      <c r="F76" s="175">
        <v>0</v>
      </c>
      <c r="G76" s="204">
        <f t="shared" si="8"/>
        <v>0</v>
      </c>
      <c r="H76" s="175">
        <v>0</v>
      </c>
      <c r="I76" s="204">
        <f t="shared" si="9"/>
        <v>0</v>
      </c>
      <c r="J76" s="175">
        <v>0</v>
      </c>
      <c r="K76" s="204">
        <f t="shared" si="10"/>
        <v>0</v>
      </c>
      <c r="L76" s="175">
        <v>0</v>
      </c>
      <c r="M76" s="204">
        <f t="shared" si="11"/>
        <v>0</v>
      </c>
      <c r="N76" s="175">
        <v>0</v>
      </c>
      <c r="O76" s="204">
        <f t="shared" si="12"/>
        <v>0</v>
      </c>
      <c r="P76" s="175">
        <v>0</v>
      </c>
      <c r="Q76" s="204">
        <f t="shared" si="13"/>
        <v>0</v>
      </c>
    </row>
    <row r="77" spans="1:17" x14ac:dyDescent="0.3">
      <c r="A77">
        <v>6</v>
      </c>
      <c r="B77" s="5" t="s">
        <v>5</v>
      </c>
      <c r="C77" s="210">
        <v>227</v>
      </c>
      <c r="D77" s="127">
        <v>56</v>
      </c>
      <c r="E77" s="204">
        <f t="shared" si="7"/>
        <v>2.456140350877193E-2</v>
      </c>
      <c r="F77" s="175">
        <v>18</v>
      </c>
      <c r="G77" s="204">
        <f t="shared" si="8"/>
        <v>1.9543973941368076E-2</v>
      </c>
      <c r="H77" s="175">
        <v>132</v>
      </c>
      <c r="I77" s="204">
        <f t="shared" si="9"/>
        <v>2.2684310018903593E-2</v>
      </c>
      <c r="J77" s="175">
        <v>19</v>
      </c>
      <c r="K77" s="204">
        <f t="shared" si="10"/>
        <v>2.2326674500587545E-2</v>
      </c>
      <c r="L77" s="175">
        <v>1</v>
      </c>
      <c r="M77" s="204">
        <f t="shared" si="11"/>
        <v>2.4096385542168677E-3</v>
      </c>
      <c r="N77" s="175">
        <v>0</v>
      </c>
      <c r="O77" s="204">
        <f t="shared" si="12"/>
        <v>0</v>
      </c>
      <c r="P77" s="175">
        <v>1</v>
      </c>
      <c r="Q77" s="204">
        <f t="shared" si="13"/>
        <v>2.2222222222222223E-2</v>
      </c>
    </row>
    <row r="78" spans="1:17" x14ac:dyDescent="0.3">
      <c r="A78">
        <v>7</v>
      </c>
      <c r="B78" s="5" t="s">
        <v>6</v>
      </c>
      <c r="C78" s="210">
        <v>710</v>
      </c>
      <c r="D78" s="127">
        <v>158</v>
      </c>
      <c r="E78" s="204">
        <f t="shared" si="7"/>
        <v>6.9298245614035081E-2</v>
      </c>
      <c r="F78" s="175">
        <v>58</v>
      </c>
      <c r="G78" s="204">
        <f t="shared" si="8"/>
        <v>6.2975027144408252E-2</v>
      </c>
      <c r="H78" s="175">
        <v>431</v>
      </c>
      <c r="I78" s="204">
        <f t="shared" si="9"/>
        <v>7.4067709228389761E-2</v>
      </c>
      <c r="J78" s="175">
        <v>22</v>
      </c>
      <c r="K78" s="204">
        <f t="shared" si="10"/>
        <v>2.5851938895417155E-2</v>
      </c>
      <c r="L78" s="175">
        <v>40</v>
      </c>
      <c r="M78" s="204">
        <f t="shared" si="11"/>
        <v>9.6385542168674704E-2</v>
      </c>
      <c r="N78" s="175">
        <v>0</v>
      </c>
      <c r="O78" s="204">
        <f t="shared" si="12"/>
        <v>0</v>
      </c>
      <c r="P78" s="175">
        <v>1</v>
      </c>
      <c r="Q78" s="204">
        <f t="shared" si="13"/>
        <v>2.2222222222222223E-2</v>
      </c>
    </row>
    <row r="79" spans="1:17" x14ac:dyDescent="0.3">
      <c r="A79">
        <v>8</v>
      </c>
      <c r="B79" s="5" t="s">
        <v>7</v>
      </c>
      <c r="C79" s="210">
        <v>253</v>
      </c>
      <c r="D79" s="127">
        <v>56</v>
      </c>
      <c r="E79" s="204">
        <f t="shared" si="7"/>
        <v>2.456140350877193E-2</v>
      </c>
      <c r="F79" s="175">
        <v>31</v>
      </c>
      <c r="G79" s="204">
        <f t="shared" si="8"/>
        <v>3.3659066232356136E-2</v>
      </c>
      <c r="H79" s="175">
        <v>141</v>
      </c>
      <c r="I79" s="204">
        <f t="shared" si="9"/>
        <v>2.4230967520192472E-2</v>
      </c>
      <c r="J79" s="175">
        <v>6</v>
      </c>
      <c r="K79" s="204">
        <f t="shared" si="10"/>
        <v>7.0505287896592246E-3</v>
      </c>
      <c r="L79" s="175">
        <v>17</v>
      </c>
      <c r="M79" s="204">
        <f t="shared" si="11"/>
        <v>4.0963855421686748E-2</v>
      </c>
      <c r="N79" s="175">
        <v>2</v>
      </c>
      <c r="O79" s="204">
        <f t="shared" si="12"/>
        <v>0.4</v>
      </c>
      <c r="P79" s="175">
        <v>0</v>
      </c>
      <c r="Q79" s="204">
        <f t="shared" si="13"/>
        <v>0</v>
      </c>
    </row>
    <row r="80" spans="1:17" x14ac:dyDescent="0.3">
      <c r="A80">
        <v>9</v>
      </c>
      <c r="B80" s="5" t="s">
        <v>8</v>
      </c>
      <c r="C80" s="210">
        <v>224</v>
      </c>
      <c r="D80" s="127">
        <v>56</v>
      </c>
      <c r="E80" s="204">
        <f t="shared" si="7"/>
        <v>2.456140350877193E-2</v>
      </c>
      <c r="F80" s="175">
        <v>30</v>
      </c>
      <c r="G80" s="204">
        <f t="shared" si="8"/>
        <v>3.2573289902280131E-2</v>
      </c>
      <c r="H80" s="175">
        <v>123</v>
      </c>
      <c r="I80" s="204">
        <f t="shared" si="9"/>
        <v>2.1137652517614711E-2</v>
      </c>
      <c r="J80" s="175">
        <v>5</v>
      </c>
      <c r="K80" s="204">
        <f t="shared" si="10"/>
        <v>5.8754406580493537E-3</v>
      </c>
      <c r="L80" s="175">
        <v>10</v>
      </c>
      <c r="M80" s="204">
        <f t="shared" si="11"/>
        <v>2.4096385542168676E-2</v>
      </c>
      <c r="N80" s="175">
        <v>0</v>
      </c>
      <c r="O80" s="204">
        <f t="shared" si="12"/>
        <v>0</v>
      </c>
      <c r="P80" s="175">
        <v>0</v>
      </c>
      <c r="Q80" s="204">
        <f t="shared" si="13"/>
        <v>0</v>
      </c>
    </row>
    <row r="81" spans="1:17" x14ac:dyDescent="0.3">
      <c r="A81">
        <v>10</v>
      </c>
      <c r="B81" s="5" t="s">
        <v>121</v>
      </c>
      <c r="C81" s="210">
        <v>5</v>
      </c>
      <c r="D81" s="127">
        <v>1</v>
      </c>
      <c r="E81" s="204">
        <f t="shared" si="7"/>
        <v>4.3859649122807018E-4</v>
      </c>
      <c r="F81" s="175">
        <v>1</v>
      </c>
      <c r="G81" s="204">
        <f t="shared" si="8"/>
        <v>1.0857763300760044E-3</v>
      </c>
      <c r="H81" s="175">
        <v>1</v>
      </c>
      <c r="I81" s="204">
        <f t="shared" si="9"/>
        <v>1.7185083347654237E-4</v>
      </c>
      <c r="J81" s="175">
        <v>0</v>
      </c>
      <c r="K81" s="204">
        <f t="shared" si="10"/>
        <v>0</v>
      </c>
      <c r="L81" s="175">
        <v>2</v>
      </c>
      <c r="M81" s="204">
        <f t="shared" si="11"/>
        <v>4.8192771084337354E-3</v>
      </c>
      <c r="N81" s="175">
        <v>0</v>
      </c>
      <c r="O81" s="204">
        <f t="shared" si="12"/>
        <v>0</v>
      </c>
      <c r="P81" s="175">
        <v>0</v>
      </c>
      <c r="Q81" s="204">
        <f t="shared" si="13"/>
        <v>0</v>
      </c>
    </row>
    <row r="82" spans="1:17" x14ac:dyDescent="0.3">
      <c r="A82">
        <v>11</v>
      </c>
      <c r="B82" s="5" t="s">
        <v>122</v>
      </c>
      <c r="C82" s="210">
        <v>29</v>
      </c>
      <c r="D82" s="127">
        <v>6</v>
      </c>
      <c r="E82" s="204">
        <f t="shared" si="7"/>
        <v>2.631578947368421E-3</v>
      </c>
      <c r="F82" s="175">
        <v>1</v>
      </c>
      <c r="G82" s="204">
        <f t="shared" si="8"/>
        <v>1.0857763300760044E-3</v>
      </c>
      <c r="H82" s="175">
        <v>16</v>
      </c>
      <c r="I82" s="204">
        <f t="shared" si="9"/>
        <v>2.7496133356246779E-3</v>
      </c>
      <c r="J82" s="175">
        <v>6</v>
      </c>
      <c r="K82" s="204">
        <f t="shared" si="10"/>
        <v>7.0505287896592246E-3</v>
      </c>
      <c r="L82" s="175">
        <v>0</v>
      </c>
      <c r="M82" s="204">
        <f t="shared" si="11"/>
        <v>0</v>
      </c>
      <c r="N82" s="175">
        <v>0</v>
      </c>
      <c r="O82" s="204">
        <f t="shared" si="12"/>
        <v>0</v>
      </c>
      <c r="P82" s="175">
        <v>0</v>
      </c>
      <c r="Q82" s="204">
        <f t="shared" si="13"/>
        <v>0</v>
      </c>
    </row>
    <row r="83" spans="1:17" x14ac:dyDescent="0.3">
      <c r="A83">
        <v>12</v>
      </c>
      <c r="B83" s="5" t="s">
        <v>9</v>
      </c>
      <c r="C83" s="210">
        <v>763</v>
      </c>
      <c r="D83" s="127">
        <v>137</v>
      </c>
      <c r="E83" s="204">
        <f t="shared" si="7"/>
        <v>6.0087719298245613E-2</v>
      </c>
      <c r="F83" s="175">
        <v>72</v>
      </c>
      <c r="G83" s="204">
        <f t="shared" si="8"/>
        <v>7.8175895765472306E-2</v>
      </c>
      <c r="H83" s="175">
        <v>465</v>
      </c>
      <c r="I83" s="204">
        <f t="shared" si="9"/>
        <v>7.9910637566592196E-2</v>
      </c>
      <c r="J83" s="175">
        <v>73</v>
      </c>
      <c r="K83" s="204">
        <f t="shared" si="10"/>
        <v>8.5781433607520566E-2</v>
      </c>
      <c r="L83" s="175">
        <v>14</v>
      </c>
      <c r="M83" s="204">
        <f t="shared" si="11"/>
        <v>3.3734939759036145E-2</v>
      </c>
      <c r="N83" s="175">
        <v>0</v>
      </c>
      <c r="O83" s="204">
        <f t="shared" si="12"/>
        <v>0</v>
      </c>
      <c r="P83" s="175">
        <v>2</v>
      </c>
      <c r="Q83" s="204">
        <f t="shared" si="13"/>
        <v>4.4444444444444446E-2</v>
      </c>
    </row>
    <row r="84" spans="1:17" x14ac:dyDescent="0.3">
      <c r="A84">
        <v>13</v>
      </c>
      <c r="B84" s="5" t="s">
        <v>123</v>
      </c>
      <c r="C84" s="210">
        <v>3</v>
      </c>
      <c r="D84" s="127">
        <v>1</v>
      </c>
      <c r="E84" s="204">
        <f t="shared" si="7"/>
        <v>4.3859649122807018E-4</v>
      </c>
      <c r="F84" s="175">
        <v>0</v>
      </c>
      <c r="G84" s="204">
        <f t="shared" si="8"/>
        <v>0</v>
      </c>
      <c r="H84" s="175">
        <v>2</v>
      </c>
      <c r="I84" s="204">
        <f t="shared" si="9"/>
        <v>3.4370166695308474E-4</v>
      </c>
      <c r="J84" s="175">
        <v>0</v>
      </c>
      <c r="K84" s="204">
        <f t="shared" si="10"/>
        <v>0</v>
      </c>
      <c r="L84" s="175">
        <v>0</v>
      </c>
      <c r="M84" s="204">
        <f t="shared" si="11"/>
        <v>0</v>
      </c>
      <c r="N84" s="175">
        <v>0</v>
      </c>
      <c r="O84" s="204">
        <f t="shared" si="12"/>
        <v>0</v>
      </c>
      <c r="P84" s="175">
        <v>0</v>
      </c>
      <c r="Q84" s="204">
        <f t="shared" si="13"/>
        <v>0</v>
      </c>
    </row>
    <row r="85" spans="1:17" x14ac:dyDescent="0.3">
      <c r="A85">
        <v>14</v>
      </c>
      <c r="B85" s="5" t="s">
        <v>277</v>
      </c>
      <c r="C85" s="210">
        <v>92</v>
      </c>
      <c r="D85" s="127">
        <v>26</v>
      </c>
      <c r="E85" s="204">
        <f t="shared" si="7"/>
        <v>1.1403508771929825E-2</v>
      </c>
      <c r="F85" s="175">
        <v>4</v>
      </c>
      <c r="G85" s="204">
        <f t="shared" si="8"/>
        <v>4.3431053203040176E-3</v>
      </c>
      <c r="H85" s="175">
        <v>50</v>
      </c>
      <c r="I85" s="204">
        <f t="shared" si="9"/>
        <v>8.5925416738271178E-3</v>
      </c>
      <c r="J85" s="175">
        <v>0</v>
      </c>
      <c r="K85" s="204">
        <f t="shared" si="10"/>
        <v>0</v>
      </c>
      <c r="L85" s="175">
        <v>12</v>
      </c>
      <c r="M85" s="204">
        <f t="shared" si="11"/>
        <v>2.891566265060241E-2</v>
      </c>
      <c r="N85" s="175">
        <v>0</v>
      </c>
      <c r="O85" s="204">
        <f t="shared" si="12"/>
        <v>0</v>
      </c>
      <c r="P85" s="175">
        <v>0</v>
      </c>
      <c r="Q85" s="204">
        <f t="shared" si="13"/>
        <v>0</v>
      </c>
    </row>
    <row r="86" spans="1:17" x14ac:dyDescent="0.3">
      <c r="A86">
        <v>15</v>
      </c>
      <c r="B86" s="5" t="s">
        <v>10</v>
      </c>
      <c r="C86" s="210">
        <v>419</v>
      </c>
      <c r="D86" s="127">
        <v>125</v>
      </c>
      <c r="E86" s="204">
        <f t="shared" si="7"/>
        <v>5.4824561403508769E-2</v>
      </c>
      <c r="F86" s="175">
        <v>35</v>
      </c>
      <c r="G86" s="204">
        <f t="shared" si="8"/>
        <v>3.8002171552660155E-2</v>
      </c>
      <c r="H86" s="175">
        <v>229</v>
      </c>
      <c r="I86" s="204">
        <f t="shared" si="9"/>
        <v>3.9353840866128198E-2</v>
      </c>
      <c r="J86" s="175">
        <v>13</v>
      </c>
      <c r="K86" s="204">
        <f t="shared" si="10"/>
        <v>1.5276145710928319E-2</v>
      </c>
      <c r="L86" s="175">
        <v>16</v>
      </c>
      <c r="M86" s="204">
        <f t="shared" si="11"/>
        <v>3.8554216867469883E-2</v>
      </c>
      <c r="N86" s="175">
        <v>0</v>
      </c>
      <c r="O86" s="204">
        <f t="shared" si="12"/>
        <v>0</v>
      </c>
      <c r="P86" s="175">
        <v>1</v>
      </c>
      <c r="Q86" s="204">
        <f t="shared" si="13"/>
        <v>2.2222222222222223E-2</v>
      </c>
    </row>
    <row r="87" spans="1:17" x14ac:dyDescent="0.3">
      <c r="A87">
        <v>16</v>
      </c>
      <c r="B87" s="5" t="s">
        <v>11</v>
      </c>
      <c r="C87" s="210">
        <v>34</v>
      </c>
      <c r="D87" s="127">
        <v>6</v>
      </c>
      <c r="E87" s="204">
        <f t="shared" si="7"/>
        <v>2.631578947368421E-3</v>
      </c>
      <c r="F87" s="175">
        <v>4</v>
      </c>
      <c r="G87" s="204">
        <f t="shared" si="8"/>
        <v>4.3431053203040176E-3</v>
      </c>
      <c r="H87" s="175">
        <v>16</v>
      </c>
      <c r="I87" s="204">
        <f t="shared" si="9"/>
        <v>2.7496133356246779E-3</v>
      </c>
      <c r="J87" s="175">
        <v>8</v>
      </c>
      <c r="K87" s="204">
        <f t="shared" si="10"/>
        <v>9.4007050528789656E-3</v>
      </c>
      <c r="L87" s="175">
        <v>0</v>
      </c>
      <c r="M87" s="204">
        <f t="shared" si="11"/>
        <v>0</v>
      </c>
      <c r="N87" s="175">
        <v>0</v>
      </c>
      <c r="O87" s="204">
        <f t="shared" si="12"/>
        <v>0</v>
      </c>
      <c r="P87" s="175">
        <v>0</v>
      </c>
      <c r="Q87" s="204">
        <f t="shared" si="13"/>
        <v>0</v>
      </c>
    </row>
    <row r="88" spans="1:17" x14ac:dyDescent="0.3">
      <c r="A88">
        <v>17</v>
      </c>
      <c r="B88" s="5" t="s">
        <v>278</v>
      </c>
      <c r="C88" s="210">
        <v>990</v>
      </c>
      <c r="D88" s="127">
        <v>172</v>
      </c>
      <c r="E88" s="204">
        <f t="shared" si="7"/>
        <v>7.5438596491228069E-2</v>
      </c>
      <c r="F88" s="175">
        <v>54</v>
      </c>
      <c r="G88" s="204">
        <f t="shared" si="8"/>
        <v>5.8631921824104233E-2</v>
      </c>
      <c r="H88" s="175">
        <v>662</v>
      </c>
      <c r="I88" s="204">
        <f t="shared" si="9"/>
        <v>0.11376525176147104</v>
      </c>
      <c r="J88" s="175">
        <v>72</v>
      </c>
      <c r="K88" s="204">
        <f t="shared" si="10"/>
        <v>8.4606345475910699E-2</v>
      </c>
      <c r="L88" s="175">
        <v>27</v>
      </c>
      <c r="M88" s="204">
        <f t="shared" si="11"/>
        <v>6.5060240963855417E-2</v>
      </c>
      <c r="N88" s="175">
        <v>0</v>
      </c>
      <c r="O88" s="204">
        <f t="shared" si="12"/>
        <v>0</v>
      </c>
      <c r="P88" s="175">
        <v>3</v>
      </c>
      <c r="Q88" s="204">
        <f t="shared" si="13"/>
        <v>6.6666666666666666E-2</v>
      </c>
    </row>
    <row r="89" spans="1:17" x14ac:dyDescent="0.3">
      <c r="A89">
        <v>18</v>
      </c>
      <c r="B89" s="5" t="s">
        <v>12</v>
      </c>
      <c r="C89" s="210">
        <v>604</v>
      </c>
      <c r="D89" s="127">
        <v>115</v>
      </c>
      <c r="E89" s="204">
        <f t="shared" si="7"/>
        <v>5.0438596491228067E-2</v>
      </c>
      <c r="F89" s="175">
        <v>58</v>
      </c>
      <c r="G89" s="204">
        <f t="shared" si="8"/>
        <v>6.2975027144408252E-2</v>
      </c>
      <c r="H89" s="175">
        <v>327</v>
      </c>
      <c r="I89" s="204">
        <f t="shared" si="9"/>
        <v>5.6195222546829349E-2</v>
      </c>
      <c r="J89" s="175">
        <v>67</v>
      </c>
      <c r="K89" s="204">
        <f t="shared" si="10"/>
        <v>7.8730904817861339E-2</v>
      </c>
      <c r="L89" s="175">
        <v>31</v>
      </c>
      <c r="M89" s="204">
        <f t="shared" si="11"/>
        <v>7.4698795180722893E-2</v>
      </c>
      <c r="N89" s="175">
        <v>0</v>
      </c>
      <c r="O89" s="204">
        <f t="shared" si="12"/>
        <v>0</v>
      </c>
      <c r="P89" s="175">
        <v>6</v>
      </c>
      <c r="Q89" s="204">
        <f t="shared" si="13"/>
        <v>0.13333333333333333</v>
      </c>
    </row>
    <row r="90" spans="1:17" x14ac:dyDescent="0.3">
      <c r="A90">
        <v>19</v>
      </c>
      <c r="B90" s="5" t="s">
        <v>13</v>
      </c>
      <c r="C90" s="210">
        <v>50</v>
      </c>
      <c r="D90" s="127">
        <v>15</v>
      </c>
      <c r="E90" s="204">
        <f t="shared" si="7"/>
        <v>6.5789473684210523E-3</v>
      </c>
      <c r="F90" s="175">
        <v>2</v>
      </c>
      <c r="G90" s="204">
        <f t="shared" si="8"/>
        <v>2.1715526601520088E-3</v>
      </c>
      <c r="H90" s="175">
        <v>23</v>
      </c>
      <c r="I90" s="204">
        <f t="shared" si="9"/>
        <v>3.952569169960474E-3</v>
      </c>
      <c r="J90" s="175">
        <v>3</v>
      </c>
      <c r="K90" s="204">
        <f t="shared" si="10"/>
        <v>3.5252643948296123E-3</v>
      </c>
      <c r="L90" s="175">
        <v>6</v>
      </c>
      <c r="M90" s="204">
        <f t="shared" si="11"/>
        <v>1.4457831325301205E-2</v>
      </c>
      <c r="N90" s="175">
        <v>0</v>
      </c>
      <c r="O90" s="204">
        <f t="shared" si="12"/>
        <v>0</v>
      </c>
      <c r="P90" s="175">
        <v>1</v>
      </c>
      <c r="Q90" s="204">
        <f t="shared" si="13"/>
        <v>2.2222222222222223E-2</v>
      </c>
    </row>
    <row r="91" spans="1:17" x14ac:dyDescent="0.3">
      <c r="A91">
        <v>20</v>
      </c>
      <c r="B91" s="5" t="s">
        <v>14</v>
      </c>
      <c r="C91" s="210">
        <v>164</v>
      </c>
      <c r="D91" s="127">
        <v>45</v>
      </c>
      <c r="E91" s="204">
        <f t="shared" si="7"/>
        <v>1.9736842105263157E-2</v>
      </c>
      <c r="F91" s="175">
        <v>31</v>
      </c>
      <c r="G91" s="204">
        <f t="shared" si="8"/>
        <v>3.3659066232356136E-2</v>
      </c>
      <c r="H91" s="175">
        <v>71</v>
      </c>
      <c r="I91" s="204">
        <f t="shared" si="9"/>
        <v>1.2201409176834507E-2</v>
      </c>
      <c r="J91" s="175">
        <v>7</v>
      </c>
      <c r="K91" s="204">
        <f t="shared" si="10"/>
        <v>8.2256169212690956E-3</v>
      </c>
      <c r="L91" s="175">
        <v>9</v>
      </c>
      <c r="M91" s="204">
        <f t="shared" si="11"/>
        <v>2.1686746987951807E-2</v>
      </c>
      <c r="N91" s="175">
        <v>0</v>
      </c>
      <c r="O91" s="204">
        <f t="shared" si="12"/>
        <v>0</v>
      </c>
      <c r="P91" s="175">
        <v>1</v>
      </c>
      <c r="Q91" s="204">
        <f t="shared" si="13"/>
        <v>2.2222222222222223E-2</v>
      </c>
    </row>
    <row r="92" spans="1:17" x14ac:dyDescent="0.3">
      <c r="A92">
        <v>21</v>
      </c>
      <c r="B92" s="5" t="s">
        <v>279</v>
      </c>
      <c r="C92" s="210">
        <v>39</v>
      </c>
      <c r="D92" s="127">
        <v>9</v>
      </c>
      <c r="E92" s="204">
        <f t="shared" si="7"/>
        <v>3.9473684210526317E-3</v>
      </c>
      <c r="F92" s="175">
        <v>9</v>
      </c>
      <c r="G92" s="204">
        <f t="shared" si="8"/>
        <v>9.7719869706840382E-3</v>
      </c>
      <c r="H92" s="175">
        <v>19</v>
      </c>
      <c r="I92" s="204">
        <f t="shared" si="9"/>
        <v>3.2651658360543048E-3</v>
      </c>
      <c r="J92" s="175">
        <v>0</v>
      </c>
      <c r="K92" s="204">
        <f t="shared" si="10"/>
        <v>0</v>
      </c>
      <c r="L92" s="175">
        <v>2</v>
      </c>
      <c r="M92" s="204">
        <f t="shared" si="11"/>
        <v>4.8192771084337354E-3</v>
      </c>
      <c r="N92" s="175">
        <v>0</v>
      </c>
      <c r="O92" s="204">
        <f t="shared" si="12"/>
        <v>0</v>
      </c>
      <c r="P92" s="175">
        <v>0</v>
      </c>
      <c r="Q92" s="204">
        <f t="shared" si="13"/>
        <v>0</v>
      </c>
    </row>
    <row r="93" spans="1:17" x14ac:dyDescent="0.3">
      <c r="A93">
        <v>22</v>
      </c>
      <c r="B93" s="5" t="s">
        <v>280</v>
      </c>
      <c r="C93" s="210">
        <v>83</v>
      </c>
      <c r="D93" s="127">
        <v>17</v>
      </c>
      <c r="E93" s="204">
        <f t="shared" si="7"/>
        <v>7.4561403508771927E-3</v>
      </c>
      <c r="F93" s="175">
        <v>0</v>
      </c>
      <c r="G93" s="204">
        <f t="shared" si="8"/>
        <v>0</v>
      </c>
      <c r="H93" s="175">
        <v>49</v>
      </c>
      <c r="I93" s="204">
        <f t="shared" si="9"/>
        <v>8.4206908403505754E-3</v>
      </c>
      <c r="J93" s="175">
        <v>10</v>
      </c>
      <c r="K93" s="204">
        <f t="shared" si="10"/>
        <v>1.1750881316098707E-2</v>
      </c>
      <c r="L93" s="175">
        <v>3</v>
      </c>
      <c r="M93" s="204">
        <f t="shared" si="11"/>
        <v>7.2289156626506026E-3</v>
      </c>
      <c r="N93" s="175">
        <v>0</v>
      </c>
      <c r="O93" s="204">
        <f t="shared" si="12"/>
        <v>0</v>
      </c>
      <c r="P93" s="175">
        <v>4</v>
      </c>
      <c r="Q93" s="204">
        <f t="shared" si="13"/>
        <v>8.8888888888888892E-2</v>
      </c>
    </row>
    <row r="94" spans="1:17" x14ac:dyDescent="0.3">
      <c r="A94">
        <v>23</v>
      </c>
      <c r="B94" s="5" t="s">
        <v>153</v>
      </c>
      <c r="C94" s="210">
        <v>8</v>
      </c>
      <c r="D94" s="127">
        <v>3</v>
      </c>
      <c r="E94" s="204">
        <f t="shared" si="7"/>
        <v>1.3157894736842105E-3</v>
      </c>
      <c r="F94" s="175">
        <v>0</v>
      </c>
      <c r="G94" s="204">
        <f t="shared" si="8"/>
        <v>0</v>
      </c>
      <c r="H94" s="175">
        <v>5</v>
      </c>
      <c r="I94" s="204">
        <f t="shared" si="9"/>
        <v>8.592541673827118E-4</v>
      </c>
      <c r="J94" s="175">
        <v>0</v>
      </c>
      <c r="K94" s="204">
        <f t="shared" si="10"/>
        <v>0</v>
      </c>
      <c r="L94" s="175">
        <v>0</v>
      </c>
      <c r="M94" s="204">
        <f t="shared" si="11"/>
        <v>0</v>
      </c>
      <c r="N94" s="175">
        <v>0</v>
      </c>
      <c r="O94" s="204">
        <f t="shared" si="12"/>
        <v>0</v>
      </c>
      <c r="P94" s="175">
        <v>0</v>
      </c>
      <c r="Q94" s="204">
        <f t="shared" si="13"/>
        <v>0</v>
      </c>
    </row>
    <row r="95" spans="1:17" x14ac:dyDescent="0.3">
      <c r="A95">
        <v>24</v>
      </c>
      <c r="B95" s="5" t="s">
        <v>15</v>
      </c>
      <c r="C95" s="210">
        <v>129</v>
      </c>
      <c r="D95" s="127">
        <v>20</v>
      </c>
      <c r="E95" s="204">
        <f t="shared" si="7"/>
        <v>8.771929824561403E-3</v>
      </c>
      <c r="F95" s="175">
        <v>6</v>
      </c>
      <c r="G95" s="204">
        <f t="shared" si="8"/>
        <v>6.5146579804560263E-3</v>
      </c>
      <c r="H95" s="175">
        <v>93</v>
      </c>
      <c r="I95" s="204">
        <f t="shared" si="9"/>
        <v>1.5982127513318439E-2</v>
      </c>
      <c r="J95" s="175">
        <v>6</v>
      </c>
      <c r="K95" s="204">
        <f t="shared" si="10"/>
        <v>7.0505287896592246E-3</v>
      </c>
      <c r="L95" s="175">
        <v>1</v>
      </c>
      <c r="M95" s="204">
        <f t="shared" si="11"/>
        <v>2.4096385542168677E-3</v>
      </c>
      <c r="N95" s="175">
        <v>0</v>
      </c>
      <c r="O95" s="204">
        <f t="shared" si="12"/>
        <v>0</v>
      </c>
      <c r="P95" s="175">
        <v>3</v>
      </c>
      <c r="Q95" s="204">
        <f t="shared" si="13"/>
        <v>6.6666666666666666E-2</v>
      </c>
    </row>
    <row r="96" spans="1:17" x14ac:dyDescent="0.3">
      <c r="A96">
        <v>25</v>
      </c>
      <c r="B96" s="5" t="s">
        <v>16</v>
      </c>
      <c r="C96" s="210">
        <v>17</v>
      </c>
      <c r="D96" s="127">
        <v>3</v>
      </c>
      <c r="E96" s="204">
        <f t="shared" si="7"/>
        <v>1.3157894736842105E-3</v>
      </c>
      <c r="F96" s="175">
        <v>1</v>
      </c>
      <c r="G96" s="204">
        <f t="shared" si="8"/>
        <v>1.0857763300760044E-3</v>
      </c>
      <c r="H96" s="175">
        <v>13</v>
      </c>
      <c r="I96" s="204">
        <f t="shared" si="9"/>
        <v>2.2340608351950507E-3</v>
      </c>
      <c r="J96" s="175">
        <v>0</v>
      </c>
      <c r="K96" s="204">
        <f t="shared" si="10"/>
        <v>0</v>
      </c>
      <c r="L96" s="175">
        <v>0</v>
      </c>
      <c r="M96" s="204">
        <f t="shared" si="11"/>
        <v>0</v>
      </c>
      <c r="N96" s="175">
        <v>0</v>
      </c>
      <c r="O96" s="204">
        <f t="shared" si="12"/>
        <v>0</v>
      </c>
      <c r="P96" s="175">
        <v>0</v>
      </c>
      <c r="Q96" s="204">
        <f t="shared" si="13"/>
        <v>0</v>
      </c>
    </row>
    <row r="97" spans="1:17" x14ac:dyDescent="0.3">
      <c r="A97">
        <v>26</v>
      </c>
      <c r="B97" s="5" t="s">
        <v>17</v>
      </c>
      <c r="C97" s="210">
        <v>15</v>
      </c>
      <c r="D97" s="127">
        <v>7</v>
      </c>
      <c r="E97" s="204">
        <f t="shared" si="7"/>
        <v>3.0701754385964912E-3</v>
      </c>
      <c r="F97" s="175">
        <v>3</v>
      </c>
      <c r="G97" s="204">
        <f t="shared" si="8"/>
        <v>3.2573289902280132E-3</v>
      </c>
      <c r="H97" s="175">
        <v>4</v>
      </c>
      <c r="I97" s="204">
        <f t="shared" si="9"/>
        <v>6.8740333390616948E-4</v>
      </c>
      <c r="J97" s="175">
        <v>0</v>
      </c>
      <c r="K97" s="204">
        <f t="shared" si="10"/>
        <v>0</v>
      </c>
      <c r="L97" s="175">
        <v>1</v>
      </c>
      <c r="M97" s="204">
        <f t="shared" si="11"/>
        <v>2.4096385542168677E-3</v>
      </c>
      <c r="N97" s="175">
        <v>0</v>
      </c>
      <c r="O97" s="204">
        <f t="shared" si="12"/>
        <v>0</v>
      </c>
      <c r="P97" s="175">
        <v>0</v>
      </c>
      <c r="Q97" s="204">
        <f t="shared" si="13"/>
        <v>0</v>
      </c>
    </row>
    <row r="98" spans="1:17" x14ac:dyDescent="0.3">
      <c r="A98">
        <v>27</v>
      </c>
      <c r="B98" s="5" t="s">
        <v>18</v>
      </c>
      <c r="C98" s="210">
        <v>2</v>
      </c>
      <c r="D98" s="127">
        <v>1</v>
      </c>
      <c r="E98" s="204">
        <f t="shared" si="7"/>
        <v>4.3859649122807018E-4</v>
      </c>
      <c r="F98" s="175">
        <v>1</v>
      </c>
      <c r="G98" s="204">
        <f t="shared" si="8"/>
        <v>1.0857763300760044E-3</v>
      </c>
      <c r="H98" s="175">
        <v>0</v>
      </c>
      <c r="I98" s="204">
        <f t="shared" si="9"/>
        <v>0</v>
      </c>
      <c r="J98" s="175">
        <v>0</v>
      </c>
      <c r="K98" s="204">
        <f t="shared" si="10"/>
        <v>0</v>
      </c>
      <c r="L98" s="175">
        <v>0</v>
      </c>
      <c r="M98" s="204">
        <f t="shared" si="11"/>
        <v>0</v>
      </c>
      <c r="N98" s="175">
        <v>0</v>
      </c>
      <c r="O98" s="204">
        <f t="shared" si="12"/>
        <v>0</v>
      </c>
      <c r="P98" s="175">
        <v>0</v>
      </c>
      <c r="Q98" s="204">
        <f t="shared" si="13"/>
        <v>0</v>
      </c>
    </row>
    <row r="99" spans="1:17" x14ac:dyDescent="0.3">
      <c r="A99">
        <v>28</v>
      </c>
      <c r="B99" s="5" t="s">
        <v>19</v>
      </c>
      <c r="C99" s="210">
        <v>5</v>
      </c>
      <c r="D99" s="127">
        <v>4</v>
      </c>
      <c r="E99" s="204">
        <f t="shared" si="7"/>
        <v>1.7543859649122807E-3</v>
      </c>
      <c r="F99" s="175">
        <v>0</v>
      </c>
      <c r="G99" s="204">
        <f t="shared" si="8"/>
        <v>0</v>
      </c>
      <c r="H99" s="175">
        <v>1</v>
      </c>
      <c r="I99" s="204">
        <f t="shared" si="9"/>
        <v>1.7185083347654237E-4</v>
      </c>
      <c r="J99" s="175">
        <v>0</v>
      </c>
      <c r="K99" s="204">
        <f t="shared" si="10"/>
        <v>0</v>
      </c>
      <c r="L99" s="175">
        <v>0</v>
      </c>
      <c r="M99" s="204">
        <f t="shared" si="11"/>
        <v>0</v>
      </c>
      <c r="N99" s="175">
        <v>0</v>
      </c>
      <c r="O99" s="204">
        <f t="shared" si="12"/>
        <v>0</v>
      </c>
      <c r="P99" s="175">
        <v>0</v>
      </c>
      <c r="Q99" s="204">
        <f t="shared" si="13"/>
        <v>0</v>
      </c>
    </row>
    <row r="100" spans="1:17" x14ac:dyDescent="0.3">
      <c r="A100">
        <v>29</v>
      </c>
      <c r="B100" s="5" t="s">
        <v>281</v>
      </c>
      <c r="C100" s="210">
        <v>125</v>
      </c>
      <c r="D100" s="212">
        <v>32</v>
      </c>
      <c r="E100" s="204">
        <f t="shared" si="7"/>
        <v>1.4035087719298246E-2</v>
      </c>
      <c r="F100" s="175">
        <v>14</v>
      </c>
      <c r="G100" s="204">
        <f t="shared" si="8"/>
        <v>1.5200868621064061E-2</v>
      </c>
      <c r="H100" s="216">
        <v>73</v>
      </c>
      <c r="I100" s="204">
        <f t="shared" si="9"/>
        <v>1.2545110843787592E-2</v>
      </c>
      <c r="J100" s="175">
        <v>4</v>
      </c>
      <c r="K100" s="204">
        <f t="shared" si="10"/>
        <v>4.7003525264394828E-3</v>
      </c>
      <c r="L100" s="175">
        <v>1</v>
      </c>
      <c r="M100" s="204">
        <f t="shared" si="11"/>
        <v>2.4096385542168677E-3</v>
      </c>
      <c r="N100" s="175">
        <v>1</v>
      </c>
      <c r="O100" s="204">
        <f t="shared" si="12"/>
        <v>0.2</v>
      </c>
      <c r="P100" s="175">
        <v>0</v>
      </c>
      <c r="Q100" s="204">
        <f t="shared" si="13"/>
        <v>0</v>
      </c>
    </row>
    <row r="101" spans="1:17" x14ac:dyDescent="0.3">
      <c r="A101">
        <v>30</v>
      </c>
      <c r="B101" s="5" t="s">
        <v>282</v>
      </c>
      <c r="C101" s="210">
        <v>4</v>
      </c>
      <c r="D101" s="127">
        <v>4</v>
      </c>
      <c r="E101" s="204">
        <f t="shared" si="7"/>
        <v>1.7543859649122807E-3</v>
      </c>
      <c r="F101" s="175">
        <v>0</v>
      </c>
      <c r="G101" s="204">
        <f t="shared" si="8"/>
        <v>0</v>
      </c>
      <c r="H101" s="175">
        <v>0</v>
      </c>
      <c r="I101" s="204">
        <f t="shared" si="9"/>
        <v>0</v>
      </c>
      <c r="J101" s="175">
        <v>0</v>
      </c>
      <c r="K101" s="204">
        <f t="shared" si="10"/>
        <v>0</v>
      </c>
      <c r="L101" s="175">
        <v>0</v>
      </c>
      <c r="M101" s="204">
        <f t="shared" si="11"/>
        <v>0</v>
      </c>
      <c r="N101" s="175">
        <v>0</v>
      </c>
      <c r="O101" s="204">
        <f t="shared" si="12"/>
        <v>0</v>
      </c>
      <c r="P101" s="175">
        <v>0</v>
      </c>
      <c r="Q101" s="204">
        <f t="shared" si="13"/>
        <v>0</v>
      </c>
    </row>
    <row r="102" spans="1:17" x14ac:dyDescent="0.3">
      <c r="A102">
        <v>31</v>
      </c>
      <c r="B102" s="5" t="s">
        <v>20</v>
      </c>
      <c r="C102" s="210">
        <v>21</v>
      </c>
      <c r="D102" s="212">
        <v>10</v>
      </c>
      <c r="E102" s="204">
        <f t="shared" si="7"/>
        <v>4.3859649122807015E-3</v>
      </c>
      <c r="F102" s="175">
        <v>2</v>
      </c>
      <c r="G102" s="204">
        <f t="shared" si="8"/>
        <v>2.1715526601520088E-3</v>
      </c>
      <c r="H102" s="216">
        <v>4</v>
      </c>
      <c r="I102" s="204">
        <f t="shared" si="9"/>
        <v>6.8740333390616948E-4</v>
      </c>
      <c r="J102" s="175">
        <v>0</v>
      </c>
      <c r="K102" s="204">
        <f t="shared" si="10"/>
        <v>0</v>
      </c>
      <c r="L102" s="175">
        <v>5</v>
      </c>
      <c r="M102" s="204">
        <f t="shared" si="11"/>
        <v>1.2048192771084338E-2</v>
      </c>
      <c r="N102" s="175">
        <v>0</v>
      </c>
      <c r="O102" s="204">
        <f t="shared" si="12"/>
        <v>0</v>
      </c>
      <c r="P102" s="175">
        <v>0</v>
      </c>
      <c r="Q102" s="204">
        <f t="shared" si="13"/>
        <v>0</v>
      </c>
    </row>
    <row r="103" spans="1:17" x14ac:dyDescent="0.3">
      <c r="A103">
        <v>32</v>
      </c>
      <c r="B103" s="5" t="s">
        <v>283</v>
      </c>
      <c r="C103" s="210">
        <v>7</v>
      </c>
      <c r="D103" s="127">
        <v>3</v>
      </c>
      <c r="E103" s="204">
        <f t="shared" si="7"/>
        <v>1.3157894736842105E-3</v>
      </c>
      <c r="F103" s="175">
        <v>0</v>
      </c>
      <c r="G103" s="204">
        <f t="shared" si="8"/>
        <v>0</v>
      </c>
      <c r="H103" s="216">
        <v>1</v>
      </c>
      <c r="I103" s="204">
        <f t="shared" si="9"/>
        <v>1.7185083347654237E-4</v>
      </c>
      <c r="J103" s="216">
        <v>3</v>
      </c>
      <c r="K103" s="204">
        <f t="shared" si="10"/>
        <v>3.5252643948296123E-3</v>
      </c>
      <c r="L103" s="175">
        <v>0</v>
      </c>
      <c r="M103" s="204">
        <f t="shared" si="11"/>
        <v>0</v>
      </c>
      <c r="N103" s="175">
        <v>0</v>
      </c>
      <c r="O103" s="204">
        <f t="shared" si="12"/>
        <v>0</v>
      </c>
      <c r="P103" s="175">
        <v>0</v>
      </c>
      <c r="Q103" s="204">
        <f t="shared" si="13"/>
        <v>0</v>
      </c>
    </row>
    <row r="104" spans="1:17" x14ac:dyDescent="0.3">
      <c r="A104">
        <v>33</v>
      </c>
      <c r="B104" s="5" t="s">
        <v>21</v>
      </c>
      <c r="C104" s="210">
        <v>2</v>
      </c>
      <c r="D104" s="127">
        <v>0</v>
      </c>
      <c r="E104" s="204">
        <f t="shared" si="7"/>
        <v>0</v>
      </c>
      <c r="F104" s="175">
        <v>0</v>
      </c>
      <c r="G104" s="204">
        <f t="shared" si="8"/>
        <v>0</v>
      </c>
      <c r="H104" s="175">
        <v>2</v>
      </c>
      <c r="I104" s="204">
        <f t="shared" si="9"/>
        <v>3.4370166695308474E-4</v>
      </c>
      <c r="J104" s="175">
        <v>0</v>
      </c>
      <c r="K104" s="204">
        <f t="shared" si="10"/>
        <v>0</v>
      </c>
      <c r="L104" s="175">
        <v>0</v>
      </c>
      <c r="M104" s="204">
        <f t="shared" si="11"/>
        <v>0</v>
      </c>
      <c r="N104" s="175">
        <v>0</v>
      </c>
      <c r="O104" s="204">
        <f t="shared" si="12"/>
        <v>0</v>
      </c>
      <c r="P104" s="175">
        <v>0</v>
      </c>
      <c r="Q104" s="204">
        <f t="shared" si="13"/>
        <v>0</v>
      </c>
    </row>
    <row r="105" spans="1:17" x14ac:dyDescent="0.3">
      <c r="A105">
        <v>34</v>
      </c>
      <c r="B105" s="5" t="s">
        <v>22</v>
      </c>
      <c r="C105" s="210">
        <v>102</v>
      </c>
      <c r="D105" s="127">
        <v>21</v>
      </c>
      <c r="E105" s="204">
        <f t="shared" si="7"/>
        <v>9.2105263157894728E-3</v>
      </c>
      <c r="F105" s="175">
        <v>27</v>
      </c>
      <c r="G105" s="204">
        <f t="shared" si="8"/>
        <v>2.9315960912052116E-2</v>
      </c>
      <c r="H105" s="175">
        <v>45</v>
      </c>
      <c r="I105" s="204">
        <f t="shared" si="9"/>
        <v>7.7332875064444065E-3</v>
      </c>
      <c r="J105" s="175">
        <v>6</v>
      </c>
      <c r="K105" s="204">
        <f t="shared" si="10"/>
        <v>7.0505287896592246E-3</v>
      </c>
      <c r="L105" s="175">
        <v>3</v>
      </c>
      <c r="M105" s="204">
        <f t="shared" si="11"/>
        <v>7.2289156626506026E-3</v>
      </c>
      <c r="N105" s="175">
        <v>0</v>
      </c>
      <c r="O105" s="204">
        <f t="shared" si="12"/>
        <v>0</v>
      </c>
      <c r="P105" s="175">
        <v>0</v>
      </c>
      <c r="Q105" s="204">
        <f t="shared" si="13"/>
        <v>0</v>
      </c>
    </row>
    <row r="106" spans="1:17" x14ac:dyDescent="0.3">
      <c r="A106">
        <v>35</v>
      </c>
      <c r="B106" s="5" t="s">
        <v>23</v>
      </c>
      <c r="C106" s="210">
        <v>16</v>
      </c>
      <c r="D106" s="127">
        <v>0</v>
      </c>
      <c r="E106" s="204">
        <f t="shared" si="7"/>
        <v>0</v>
      </c>
      <c r="F106" s="175">
        <v>6</v>
      </c>
      <c r="G106" s="204">
        <f t="shared" si="8"/>
        <v>6.5146579804560263E-3</v>
      </c>
      <c r="H106" s="175">
        <v>10</v>
      </c>
      <c r="I106" s="204">
        <f t="shared" si="9"/>
        <v>1.7185083347654236E-3</v>
      </c>
      <c r="J106" s="175">
        <v>0</v>
      </c>
      <c r="K106" s="204">
        <f t="shared" si="10"/>
        <v>0</v>
      </c>
      <c r="L106" s="175">
        <v>0</v>
      </c>
      <c r="M106" s="204">
        <f t="shared" si="11"/>
        <v>0</v>
      </c>
      <c r="N106" s="175">
        <v>0</v>
      </c>
      <c r="O106" s="204">
        <f t="shared" si="12"/>
        <v>0</v>
      </c>
      <c r="P106" s="175">
        <v>0</v>
      </c>
      <c r="Q106" s="204">
        <f t="shared" si="13"/>
        <v>0</v>
      </c>
    </row>
    <row r="107" spans="1:17" x14ac:dyDescent="0.3">
      <c r="A107">
        <v>36</v>
      </c>
      <c r="B107" s="5" t="s">
        <v>24</v>
      </c>
      <c r="C107" s="210">
        <v>230</v>
      </c>
      <c r="D107" s="127">
        <v>59</v>
      </c>
      <c r="E107" s="204">
        <f t="shared" si="7"/>
        <v>2.5877192982456141E-2</v>
      </c>
      <c r="F107" s="175">
        <v>54</v>
      </c>
      <c r="G107" s="204">
        <f t="shared" si="8"/>
        <v>5.8631921824104233E-2</v>
      </c>
      <c r="H107" s="175">
        <v>100</v>
      </c>
      <c r="I107" s="204">
        <f t="shared" si="9"/>
        <v>1.7185083347654236E-2</v>
      </c>
      <c r="J107" s="175">
        <v>8</v>
      </c>
      <c r="K107" s="204">
        <f t="shared" si="10"/>
        <v>9.4007050528789656E-3</v>
      </c>
      <c r="L107" s="175">
        <v>9</v>
      </c>
      <c r="M107" s="204">
        <f t="shared" si="11"/>
        <v>2.1686746987951807E-2</v>
      </c>
      <c r="N107" s="175">
        <v>0</v>
      </c>
      <c r="O107" s="204">
        <f t="shared" si="12"/>
        <v>0</v>
      </c>
      <c r="P107" s="175">
        <v>0</v>
      </c>
      <c r="Q107" s="204">
        <f t="shared" si="13"/>
        <v>0</v>
      </c>
    </row>
    <row r="108" spans="1:17" x14ac:dyDescent="0.3">
      <c r="A108">
        <v>37</v>
      </c>
      <c r="B108" s="5" t="s">
        <v>25</v>
      </c>
      <c r="C108" s="210">
        <v>2</v>
      </c>
      <c r="D108" s="127">
        <v>0</v>
      </c>
      <c r="E108" s="204">
        <f t="shared" si="7"/>
        <v>0</v>
      </c>
      <c r="F108" s="175">
        <v>0</v>
      </c>
      <c r="G108" s="204">
        <f t="shared" si="8"/>
        <v>0</v>
      </c>
      <c r="H108" s="175">
        <v>1</v>
      </c>
      <c r="I108" s="204">
        <f t="shared" si="9"/>
        <v>1.7185083347654237E-4</v>
      </c>
      <c r="J108" s="175">
        <v>0</v>
      </c>
      <c r="K108" s="204">
        <f t="shared" si="10"/>
        <v>0</v>
      </c>
      <c r="L108" s="175">
        <v>1</v>
      </c>
      <c r="M108" s="204">
        <f t="shared" si="11"/>
        <v>2.4096385542168677E-3</v>
      </c>
      <c r="N108" s="175">
        <v>0</v>
      </c>
      <c r="O108" s="204">
        <f t="shared" si="12"/>
        <v>0</v>
      </c>
      <c r="P108" s="175">
        <v>0</v>
      </c>
      <c r="Q108" s="204">
        <f t="shared" si="13"/>
        <v>0</v>
      </c>
    </row>
    <row r="109" spans="1:17" x14ac:dyDescent="0.3">
      <c r="A109">
        <v>38</v>
      </c>
      <c r="B109" s="5" t="s">
        <v>26</v>
      </c>
      <c r="C109" s="210">
        <v>86</v>
      </c>
      <c r="D109" s="127">
        <v>21</v>
      </c>
      <c r="E109" s="204">
        <f t="shared" si="7"/>
        <v>9.2105263157894728E-3</v>
      </c>
      <c r="F109" s="175">
        <v>6</v>
      </c>
      <c r="G109" s="204">
        <f t="shared" si="8"/>
        <v>6.5146579804560263E-3</v>
      </c>
      <c r="H109" s="175">
        <v>52</v>
      </c>
      <c r="I109" s="204">
        <f t="shared" si="9"/>
        <v>8.9362433407802026E-3</v>
      </c>
      <c r="J109" s="175">
        <v>7</v>
      </c>
      <c r="K109" s="204">
        <f t="shared" si="10"/>
        <v>8.2256169212690956E-3</v>
      </c>
      <c r="L109" s="175">
        <v>0</v>
      </c>
      <c r="M109" s="204">
        <f t="shared" si="11"/>
        <v>0</v>
      </c>
      <c r="N109" s="175">
        <v>0</v>
      </c>
      <c r="O109" s="204">
        <f t="shared" si="12"/>
        <v>0</v>
      </c>
      <c r="P109" s="175">
        <v>0</v>
      </c>
      <c r="Q109" s="204">
        <f t="shared" si="13"/>
        <v>0</v>
      </c>
    </row>
    <row r="110" spans="1:17" x14ac:dyDescent="0.3">
      <c r="A110">
        <v>39</v>
      </c>
      <c r="B110" s="5" t="s">
        <v>27</v>
      </c>
      <c r="C110" s="210">
        <v>130</v>
      </c>
      <c r="D110" s="127">
        <v>26</v>
      </c>
      <c r="E110" s="204">
        <f t="shared" si="7"/>
        <v>1.1403508771929825E-2</v>
      </c>
      <c r="F110" s="175">
        <v>16</v>
      </c>
      <c r="G110" s="204">
        <f t="shared" si="8"/>
        <v>1.737242128121607E-2</v>
      </c>
      <c r="H110" s="175">
        <v>80</v>
      </c>
      <c r="I110" s="204">
        <f t="shared" si="9"/>
        <v>1.3748066678123389E-2</v>
      </c>
      <c r="J110" s="175">
        <v>4</v>
      </c>
      <c r="K110" s="204">
        <f t="shared" si="10"/>
        <v>4.7003525264394828E-3</v>
      </c>
      <c r="L110" s="175">
        <v>4</v>
      </c>
      <c r="M110" s="204">
        <f t="shared" si="11"/>
        <v>9.6385542168674707E-3</v>
      </c>
      <c r="N110" s="175">
        <v>0</v>
      </c>
      <c r="O110" s="204">
        <f t="shared" si="12"/>
        <v>0</v>
      </c>
      <c r="P110" s="175">
        <v>0</v>
      </c>
      <c r="Q110" s="204">
        <f t="shared" si="13"/>
        <v>0</v>
      </c>
    </row>
    <row r="111" spans="1:17" x14ac:dyDescent="0.3">
      <c r="A111">
        <v>40</v>
      </c>
      <c r="B111" s="5" t="s">
        <v>28</v>
      </c>
      <c r="C111" s="210">
        <v>6</v>
      </c>
      <c r="D111" s="127">
        <v>5</v>
      </c>
      <c r="E111" s="204">
        <f t="shared" si="7"/>
        <v>2.1929824561403508E-3</v>
      </c>
      <c r="F111" s="175">
        <v>0</v>
      </c>
      <c r="G111" s="204">
        <f t="shared" si="8"/>
        <v>0</v>
      </c>
      <c r="H111" s="175">
        <v>1</v>
      </c>
      <c r="I111" s="204">
        <f t="shared" si="9"/>
        <v>1.7185083347654237E-4</v>
      </c>
      <c r="J111" s="175">
        <v>0</v>
      </c>
      <c r="K111" s="204">
        <f t="shared" si="10"/>
        <v>0</v>
      </c>
      <c r="L111" s="175">
        <v>0</v>
      </c>
      <c r="M111" s="204">
        <f t="shared" si="11"/>
        <v>0</v>
      </c>
      <c r="N111" s="175">
        <v>0</v>
      </c>
      <c r="O111" s="204">
        <f t="shared" si="12"/>
        <v>0</v>
      </c>
      <c r="P111" s="175">
        <v>0</v>
      </c>
      <c r="Q111" s="204">
        <f t="shared" si="13"/>
        <v>0</v>
      </c>
    </row>
    <row r="112" spans="1:17" x14ac:dyDescent="0.3">
      <c r="A112">
        <v>41</v>
      </c>
      <c r="B112" s="5" t="s">
        <v>29</v>
      </c>
      <c r="C112" s="210">
        <v>2</v>
      </c>
      <c r="D112" s="127">
        <v>2</v>
      </c>
      <c r="E112" s="204">
        <f t="shared" si="7"/>
        <v>8.7719298245614037E-4</v>
      </c>
      <c r="F112" s="175">
        <v>0</v>
      </c>
      <c r="G112" s="204">
        <f t="shared" si="8"/>
        <v>0</v>
      </c>
      <c r="H112" s="175">
        <v>0</v>
      </c>
      <c r="I112" s="204">
        <f t="shared" si="9"/>
        <v>0</v>
      </c>
      <c r="J112" s="175">
        <v>0</v>
      </c>
      <c r="K112" s="204">
        <f t="shared" si="10"/>
        <v>0</v>
      </c>
      <c r="L112" s="175">
        <v>0</v>
      </c>
      <c r="M112" s="204">
        <f t="shared" si="11"/>
        <v>0</v>
      </c>
      <c r="N112" s="175">
        <v>0</v>
      </c>
      <c r="O112" s="204">
        <f t="shared" si="12"/>
        <v>0</v>
      </c>
      <c r="P112" s="175">
        <v>0</v>
      </c>
      <c r="Q112" s="204">
        <f t="shared" si="13"/>
        <v>0</v>
      </c>
    </row>
    <row r="113" spans="1:17" x14ac:dyDescent="0.3">
      <c r="A113">
        <v>42</v>
      </c>
      <c r="B113" s="5" t="s">
        <v>284</v>
      </c>
      <c r="C113" s="210">
        <v>107</v>
      </c>
      <c r="D113" s="127">
        <v>18</v>
      </c>
      <c r="E113" s="204">
        <f t="shared" si="7"/>
        <v>7.8947368421052634E-3</v>
      </c>
      <c r="F113" s="175">
        <v>11</v>
      </c>
      <c r="G113" s="204">
        <f t="shared" si="8"/>
        <v>1.1943539630836048E-2</v>
      </c>
      <c r="H113" s="175">
        <v>71</v>
      </c>
      <c r="I113" s="204">
        <f t="shared" si="9"/>
        <v>1.2201409176834507E-2</v>
      </c>
      <c r="J113" s="175">
        <v>3</v>
      </c>
      <c r="K113" s="204">
        <f t="shared" si="10"/>
        <v>3.5252643948296123E-3</v>
      </c>
      <c r="L113" s="175">
        <v>4</v>
      </c>
      <c r="M113" s="204">
        <f t="shared" si="11"/>
        <v>9.6385542168674707E-3</v>
      </c>
      <c r="N113" s="175">
        <v>0</v>
      </c>
      <c r="O113" s="204">
        <f t="shared" si="12"/>
        <v>0</v>
      </c>
      <c r="P113" s="175">
        <v>0</v>
      </c>
      <c r="Q113" s="204">
        <f t="shared" si="13"/>
        <v>0</v>
      </c>
    </row>
    <row r="114" spans="1:17" x14ac:dyDescent="0.3">
      <c r="A114">
        <v>43</v>
      </c>
      <c r="B114" s="5" t="s">
        <v>30</v>
      </c>
      <c r="C114" s="210">
        <v>7</v>
      </c>
      <c r="D114" s="212">
        <v>0</v>
      </c>
      <c r="E114" s="204">
        <f t="shared" si="7"/>
        <v>0</v>
      </c>
      <c r="F114" s="175">
        <v>2</v>
      </c>
      <c r="G114" s="204">
        <f t="shared" si="8"/>
        <v>2.1715526601520088E-3</v>
      </c>
      <c r="H114" s="216">
        <v>5</v>
      </c>
      <c r="I114" s="204">
        <f t="shared" si="9"/>
        <v>8.592541673827118E-4</v>
      </c>
      <c r="J114" s="175">
        <v>0</v>
      </c>
      <c r="K114" s="204">
        <f t="shared" si="10"/>
        <v>0</v>
      </c>
      <c r="L114" s="175">
        <v>0</v>
      </c>
      <c r="M114" s="204">
        <f t="shared" si="11"/>
        <v>0</v>
      </c>
      <c r="N114" s="175">
        <v>0</v>
      </c>
      <c r="O114" s="204">
        <f t="shared" si="12"/>
        <v>0</v>
      </c>
      <c r="P114" s="175">
        <v>0</v>
      </c>
      <c r="Q114" s="204">
        <f t="shared" si="13"/>
        <v>0</v>
      </c>
    </row>
    <row r="115" spans="1:17" x14ac:dyDescent="0.3">
      <c r="A115">
        <v>44</v>
      </c>
      <c r="B115" s="5" t="s">
        <v>285</v>
      </c>
      <c r="C115" s="210">
        <v>1176</v>
      </c>
      <c r="D115" s="127">
        <v>207</v>
      </c>
      <c r="E115" s="204">
        <f t="shared" si="7"/>
        <v>9.0789473684210531E-2</v>
      </c>
      <c r="F115" s="175">
        <v>68</v>
      </c>
      <c r="G115" s="204">
        <f t="shared" si="8"/>
        <v>7.38327904451683E-2</v>
      </c>
      <c r="H115" s="175">
        <v>723</v>
      </c>
      <c r="I115" s="204">
        <f t="shared" si="9"/>
        <v>0.12424815260354012</v>
      </c>
      <c r="J115" s="175">
        <v>103</v>
      </c>
      <c r="K115" s="204">
        <f t="shared" si="10"/>
        <v>0.12103407755581669</v>
      </c>
      <c r="L115" s="175">
        <v>69</v>
      </c>
      <c r="M115" s="204">
        <f t="shared" si="11"/>
        <v>0.16626506024096385</v>
      </c>
      <c r="N115" s="175">
        <v>1</v>
      </c>
      <c r="O115" s="204">
        <f t="shared" si="12"/>
        <v>0.2</v>
      </c>
      <c r="P115" s="175">
        <v>5</v>
      </c>
      <c r="Q115" s="204">
        <f t="shared" si="13"/>
        <v>0.1111111111111111</v>
      </c>
    </row>
    <row r="116" spans="1:17" x14ac:dyDescent="0.3">
      <c r="A116">
        <v>45</v>
      </c>
      <c r="B116" s="5" t="s">
        <v>286</v>
      </c>
      <c r="C116" s="210">
        <v>6</v>
      </c>
      <c r="D116" s="127">
        <v>3</v>
      </c>
      <c r="E116" s="204">
        <f t="shared" si="7"/>
        <v>1.3157894736842105E-3</v>
      </c>
      <c r="F116" s="175">
        <v>0</v>
      </c>
      <c r="G116" s="204">
        <f t="shared" si="8"/>
        <v>0</v>
      </c>
      <c r="H116" s="175">
        <v>3</v>
      </c>
      <c r="I116" s="204">
        <f t="shared" si="9"/>
        <v>5.1555250042962706E-4</v>
      </c>
      <c r="J116" s="175"/>
      <c r="K116" s="204">
        <f t="shared" si="10"/>
        <v>0</v>
      </c>
      <c r="L116" s="175">
        <v>0</v>
      </c>
      <c r="M116" s="204">
        <f t="shared" si="11"/>
        <v>0</v>
      </c>
      <c r="N116" s="175">
        <v>0</v>
      </c>
      <c r="O116" s="204">
        <f t="shared" si="12"/>
        <v>0</v>
      </c>
      <c r="P116" s="175">
        <v>0</v>
      </c>
      <c r="Q116" s="204">
        <f t="shared" si="13"/>
        <v>0</v>
      </c>
    </row>
    <row r="117" spans="1:17" x14ac:dyDescent="0.3">
      <c r="A117">
        <v>46</v>
      </c>
      <c r="B117" s="5" t="s">
        <v>287</v>
      </c>
      <c r="C117" s="210">
        <v>43</v>
      </c>
      <c r="D117" s="127">
        <v>7</v>
      </c>
      <c r="E117" s="204">
        <f t="shared" si="7"/>
        <v>3.0701754385964912E-3</v>
      </c>
      <c r="F117" s="175">
        <v>1</v>
      </c>
      <c r="G117" s="204">
        <f t="shared" si="8"/>
        <v>1.0857763300760044E-3</v>
      </c>
      <c r="H117" s="175">
        <v>27</v>
      </c>
      <c r="I117" s="204">
        <f t="shared" si="9"/>
        <v>4.6399725038666437E-3</v>
      </c>
      <c r="J117" s="175">
        <v>7</v>
      </c>
      <c r="K117" s="204">
        <f t="shared" si="10"/>
        <v>8.2256169212690956E-3</v>
      </c>
      <c r="L117" s="175">
        <v>1</v>
      </c>
      <c r="M117" s="204">
        <f t="shared" si="11"/>
        <v>2.4096385542168677E-3</v>
      </c>
      <c r="N117" s="175">
        <v>0</v>
      </c>
      <c r="O117" s="204">
        <f t="shared" si="12"/>
        <v>0</v>
      </c>
      <c r="P117" s="175">
        <v>0</v>
      </c>
      <c r="Q117" s="204">
        <f t="shared" si="13"/>
        <v>0</v>
      </c>
    </row>
    <row r="118" spans="1:17" x14ac:dyDescent="0.3">
      <c r="A118">
        <v>47</v>
      </c>
      <c r="B118" s="5" t="s">
        <v>288</v>
      </c>
      <c r="C118" s="210">
        <v>57</v>
      </c>
      <c r="D118" s="127">
        <v>20</v>
      </c>
      <c r="E118" s="204">
        <f t="shared" si="7"/>
        <v>8.771929824561403E-3</v>
      </c>
      <c r="F118" s="175">
        <v>0</v>
      </c>
      <c r="G118" s="204">
        <f t="shared" si="8"/>
        <v>0</v>
      </c>
      <c r="H118" s="175">
        <v>31</v>
      </c>
      <c r="I118" s="204">
        <f t="shared" si="9"/>
        <v>5.3273758377728134E-3</v>
      </c>
      <c r="J118" s="175">
        <v>2</v>
      </c>
      <c r="K118" s="204">
        <f t="shared" si="10"/>
        <v>2.3501762632197414E-3</v>
      </c>
      <c r="L118" s="175">
        <v>4</v>
      </c>
      <c r="M118" s="204">
        <f t="shared" si="11"/>
        <v>9.6385542168674707E-3</v>
      </c>
      <c r="N118" s="175">
        <v>0</v>
      </c>
      <c r="O118" s="204">
        <f t="shared" si="12"/>
        <v>0</v>
      </c>
      <c r="P118" s="175">
        <v>0</v>
      </c>
      <c r="Q118" s="204">
        <f t="shared" si="13"/>
        <v>0</v>
      </c>
    </row>
    <row r="119" spans="1:17" x14ac:dyDescent="0.3">
      <c r="A119">
        <v>48</v>
      </c>
      <c r="B119" s="5" t="s">
        <v>154</v>
      </c>
      <c r="C119" s="210">
        <v>14</v>
      </c>
      <c r="D119" s="127">
        <v>5</v>
      </c>
      <c r="E119" s="204">
        <f t="shared" si="7"/>
        <v>2.1929824561403508E-3</v>
      </c>
      <c r="F119" s="175">
        <v>1</v>
      </c>
      <c r="G119" s="204">
        <f t="shared" si="8"/>
        <v>1.0857763300760044E-3</v>
      </c>
      <c r="H119" s="175">
        <v>8</v>
      </c>
      <c r="I119" s="204">
        <f t="shared" si="9"/>
        <v>1.374806667812339E-3</v>
      </c>
      <c r="J119" s="175"/>
      <c r="K119" s="204">
        <f t="shared" si="10"/>
        <v>0</v>
      </c>
      <c r="L119" s="175">
        <v>0</v>
      </c>
      <c r="M119" s="204">
        <f t="shared" si="11"/>
        <v>0</v>
      </c>
      <c r="N119" s="175">
        <v>0</v>
      </c>
      <c r="O119" s="204">
        <f t="shared" si="12"/>
        <v>0</v>
      </c>
      <c r="P119" s="175">
        <v>0</v>
      </c>
      <c r="Q119" s="204">
        <f t="shared" si="13"/>
        <v>0</v>
      </c>
    </row>
    <row r="120" spans="1:17" x14ac:dyDescent="0.3">
      <c r="A120">
        <v>49</v>
      </c>
      <c r="B120" s="5" t="s">
        <v>289</v>
      </c>
      <c r="C120" s="210">
        <v>131</v>
      </c>
      <c r="D120" s="127">
        <v>32</v>
      </c>
      <c r="E120" s="204">
        <f t="shared" si="7"/>
        <v>1.4035087719298246E-2</v>
      </c>
      <c r="F120" s="175">
        <v>12</v>
      </c>
      <c r="G120" s="204">
        <f t="shared" si="8"/>
        <v>1.3029315960912053E-2</v>
      </c>
      <c r="H120" s="175">
        <v>69</v>
      </c>
      <c r="I120" s="204">
        <f t="shared" si="9"/>
        <v>1.1857707509881422E-2</v>
      </c>
      <c r="J120" s="175">
        <v>16</v>
      </c>
      <c r="K120" s="204">
        <f t="shared" si="10"/>
        <v>1.8801410105757931E-2</v>
      </c>
      <c r="L120" s="175">
        <v>1</v>
      </c>
      <c r="M120" s="204">
        <f t="shared" si="11"/>
        <v>2.4096385542168677E-3</v>
      </c>
      <c r="N120" s="175">
        <v>0</v>
      </c>
      <c r="O120" s="204">
        <f t="shared" si="12"/>
        <v>0</v>
      </c>
      <c r="P120" s="175">
        <v>1</v>
      </c>
      <c r="Q120" s="204">
        <f t="shared" si="13"/>
        <v>2.2222222222222223E-2</v>
      </c>
    </row>
    <row r="121" spans="1:17" x14ac:dyDescent="0.3">
      <c r="A121">
        <v>50</v>
      </c>
      <c r="B121" s="5" t="s">
        <v>290</v>
      </c>
      <c r="C121" s="210">
        <v>1</v>
      </c>
      <c r="D121" s="127">
        <v>1</v>
      </c>
      <c r="E121" s="204">
        <f t="shared" si="7"/>
        <v>4.3859649122807018E-4</v>
      </c>
      <c r="F121" s="175">
        <v>0</v>
      </c>
      <c r="G121" s="204">
        <f t="shared" si="8"/>
        <v>0</v>
      </c>
      <c r="H121" s="175">
        <v>0</v>
      </c>
      <c r="I121" s="204">
        <f t="shared" si="9"/>
        <v>0</v>
      </c>
      <c r="J121" s="175">
        <v>0</v>
      </c>
      <c r="K121" s="204">
        <f t="shared" si="10"/>
        <v>0</v>
      </c>
      <c r="L121" s="175">
        <v>0</v>
      </c>
      <c r="M121" s="204">
        <f t="shared" si="11"/>
        <v>0</v>
      </c>
      <c r="N121" s="175">
        <v>0</v>
      </c>
      <c r="O121" s="204">
        <f t="shared" si="12"/>
        <v>0</v>
      </c>
      <c r="P121" s="175">
        <v>0</v>
      </c>
      <c r="Q121" s="204">
        <f t="shared" si="13"/>
        <v>0</v>
      </c>
    </row>
    <row r="122" spans="1:17" x14ac:dyDescent="0.3">
      <c r="A122">
        <v>51</v>
      </c>
      <c r="B122" s="5" t="s">
        <v>294</v>
      </c>
      <c r="C122" s="210">
        <v>7</v>
      </c>
      <c r="D122" s="127">
        <v>5</v>
      </c>
      <c r="E122" s="204">
        <f t="shared" si="7"/>
        <v>2.1929824561403508E-3</v>
      </c>
      <c r="F122" s="175">
        <v>0</v>
      </c>
      <c r="G122" s="204">
        <f t="shared" si="8"/>
        <v>0</v>
      </c>
      <c r="H122" s="175">
        <v>2</v>
      </c>
      <c r="I122" s="204">
        <f t="shared" si="9"/>
        <v>3.4370166695308474E-4</v>
      </c>
      <c r="J122" s="175">
        <v>0</v>
      </c>
      <c r="K122" s="204">
        <f t="shared" si="10"/>
        <v>0</v>
      </c>
      <c r="L122" s="175">
        <v>0</v>
      </c>
      <c r="M122" s="204">
        <f t="shared" si="11"/>
        <v>0</v>
      </c>
      <c r="N122" s="175">
        <v>0</v>
      </c>
      <c r="O122" s="204">
        <f t="shared" si="12"/>
        <v>0</v>
      </c>
      <c r="P122" s="175">
        <v>0</v>
      </c>
      <c r="Q122" s="204">
        <f t="shared" si="13"/>
        <v>0</v>
      </c>
    </row>
    <row r="123" spans="1:17" x14ac:dyDescent="0.3">
      <c r="A123">
        <v>52</v>
      </c>
      <c r="B123" s="5" t="s">
        <v>39</v>
      </c>
      <c r="C123" s="210">
        <v>0</v>
      </c>
      <c r="D123" s="127">
        <v>0</v>
      </c>
      <c r="E123" s="204">
        <f t="shared" si="7"/>
        <v>0</v>
      </c>
      <c r="F123" s="175">
        <v>0</v>
      </c>
      <c r="G123" s="204">
        <f t="shared" si="8"/>
        <v>0</v>
      </c>
      <c r="H123" s="175">
        <v>0</v>
      </c>
      <c r="I123" s="204">
        <f t="shared" si="9"/>
        <v>0</v>
      </c>
      <c r="J123" s="175">
        <v>0</v>
      </c>
      <c r="K123" s="204">
        <f t="shared" si="10"/>
        <v>0</v>
      </c>
      <c r="L123" s="175">
        <v>0</v>
      </c>
      <c r="M123" s="204">
        <f t="shared" si="11"/>
        <v>0</v>
      </c>
      <c r="N123" s="175">
        <v>0</v>
      </c>
      <c r="O123" s="204">
        <f t="shared" si="12"/>
        <v>0</v>
      </c>
      <c r="P123" s="175">
        <v>0</v>
      </c>
      <c r="Q123" s="204">
        <f t="shared" si="13"/>
        <v>0</v>
      </c>
    </row>
    <row r="124" spans="1:17" x14ac:dyDescent="0.3">
      <c r="A124">
        <v>53</v>
      </c>
      <c r="B124" s="5" t="s">
        <v>31</v>
      </c>
      <c r="C124" s="210">
        <v>16</v>
      </c>
      <c r="D124" s="127">
        <v>7</v>
      </c>
      <c r="E124" s="204">
        <f t="shared" si="7"/>
        <v>3.0701754385964912E-3</v>
      </c>
      <c r="F124" s="175">
        <v>2</v>
      </c>
      <c r="G124" s="204">
        <f t="shared" si="8"/>
        <v>2.1715526601520088E-3</v>
      </c>
      <c r="H124" s="175">
        <v>6</v>
      </c>
      <c r="I124" s="204">
        <f t="shared" si="9"/>
        <v>1.0311050008592541E-3</v>
      </c>
      <c r="J124" s="175">
        <v>0</v>
      </c>
      <c r="K124" s="204">
        <f t="shared" si="10"/>
        <v>0</v>
      </c>
      <c r="L124" s="175">
        <v>1</v>
      </c>
      <c r="M124" s="204">
        <f t="shared" si="11"/>
        <v>2.4096385542168677E-3</v>
      </c>
      <c r="N124" s="175">
        <v>0</v>
      </c>
      <c r="O124" s="204">
        <f t="shared" si="12"/>
        <v>0</v>
      </c>
      <c r="P124" s="175">
        <v>0</v>
      </c>
      <c r="Q124" s="204">
        <f t="shared" si="13"/>
        <v>0</v>
      </c>
    </row>
    <row r="125" spans="1:17" x14ac:dyDescent="0.3">
      <c r="A125">
        <v>54</v>
      </c>
      <c r="B125" s="8" t="s">
        <v>32</v>
      </c>
      <c r="C125" s="133">
        <v>872</v>
      </c>
      <c r="D125" s="22">
        <v>164</v>
      </c>
      <c r="E125" s="204">
        <f t="shared" si="7"/>
        <v>7.192982456140351E-2</v>
      </c>
      <c r="F125" s="175">
        <v>42</v>
      </c>
      <c r="G125" s="204">
        <f t="shared" si="8"/>
        <v>4.5602605863192182E-2</v>
      </c>
      <c r="H125" s="175">
        <v>523</v>
      </c>
      <c r="I125" s="204">
        <f t="shared" si="9"/>
        <v>8.987798590823165E-2</v>
      </c>
      <c r="J125" s="175">
        <v>105</v>
      </c>
      <c r="K125" s="204">
        <f t="shared" si="10"/>
        <v>0.12338425381903642</v>
      </c>
      <c r="L125" s="175">
        <v>33</v>
      </c>
      <c r="M125" s="204">
        <f t="shared" si="11"/>
        <v>7.9518072289156624E-2</v>
      </c>
      <c r="N125" s="175">
        <v>1</v>
      </c>
      <c r="O125" s="204">
        <f t="shared" si="12"/>
        <v>0.2</v>
      </c>
      <c r="P125" s="175">
        <v>4</v>
      </c>
      <c r="Q125" s="204">
        <f t="shared" si="13"/>
        <v>8.8888888888888892E-2</v>
      </c>
    </row>
    <row r="126" spans="1:17" x14ac:dyDescent="0.3">
      <c r="A126">
        <v>55</v>
      </c>
      <c r="B126" s="5" t="s">
        <v>33</v>
      </c>
      <c r="C126" s="210">
        <v>581</v>
      </c>
      <c r="D126" s="127">
        <v>112</v>
      </c>
      <c r="E126" s="204">
        <f t="shared" si="7"/>
        <v>4.912280701754386E-2</v>
      </c>
      <c r="F126" s="175">
        <v>48</v>
      </c>
      <c r="G126" s="204">
        <f t="shared" si="8"/>
        <v>5.2117263843648211E-2</v>
      </c>
      <c r="H126" s="175">
        <v>333</v>
      </c>
      <c r="I126" s="204">
        <f t="shared" si="9"/>
        <v>5.7226327547688603E-2</v>
      </c>
      <c r="J126" s="175">
        <v>66</v>
      </c>
      <c r="K126" s="204">
        <f t="shared" si="10"/>
        <v>7.7555816686251472E-2</v>
      </c>
      <c r="L126" s="175">
        <v>20</v>
      </c>
      <c r="M126" s="204">
        <f t="shared" si="11"/>
        <v>4.8192771084337352E-2</v>
      </c>
      <c r="N126" s="175">
        <v>0</v>
      </c>
      <c r="O126" s="204">
        <f t="shared" si="12"/>
        <v>0</v>
      </c>
      <c r="P126" s="175">
        <v>2</v>
      </c>
      <c r="Q126" s="204">
        <f t="shared" si="13"/>
        <v>4.4444444444444446E-2</v>
      </c>
    </row>
    <row r="127" spans="1:17" x14ac:dyDescent="0.3">
      <c r="A127">
        <v>56</v>
      </c>
      <c r="B127" s="5" t="s">
        <v>34</v>
      </c>
      <c r="C127" s="210">
        <v>86</v>
      </c>
      <c r="D127" s="127">
        <v>16</v>
      </c>
      <c r="E127" s="204">
        <f t="shared" si="7"/>
        <v>7.0175438596491229E-3</v>
      </c>
      <c r="F127" s="175">
        <v>10</v>
      </c>
      <c r="G127" s="204">
        <f t="shared" si="8"/>
        <v>1.0857763300760043E-2</v>
      </c>
      <c r="H127" s="175">
        <v>54</v>
      </c>
      <c r="I127" s="204">
        <f t="shared" si="9"/>
        <v>9.2799450077332875E-3</v>
      </c>
      <c r="J127" s="175">
        <v>6</v>
      </c>
      <c r="K127" s="204">
        <f t="shared" si="10"/>
        <v>7.0505287896592246E-3</v>
      </c>
      <c r="L127" s="175">
        <v>0</v>
      </c>
      <c r="M127" s="204">
        <f t="shared" si="11"/>
        <v>0</v>
      </c>
      <c r="N127" s="175">
        <v>0</v>
      </c>
      <c r="O127" s="204">
        <f t="shared" si="12"/>
        <v>0</v>
      </c>
      <c r="P127" s="175">
        <v>0</v>
      </c>
      <c r="Q127" s="204">
        <f t="shared" si="13"/>
        <v>0</v>
      </c>
    </row>
    <row r="128" spans="1:17" x14ac:dyDescent="0.3">
      <c r="A128">
        <v>57</v>
      </c>
      <c r="B128" s="5" t="s">
        <v>291</v>
      </c>
      <c r="C128" s="210">
        <v>28</v>
      </c>
      <c r="D128" s="127">
        <v>3</v>
      </c>
      <c r="E128" s="204">
        <f t="shared" si="7"/>
        <v>1.3157894736842105E-3</v>
      </c>
      <c r="F128" s="175">
        <v>2</v>
      </c>
      <c r="G128" s="204">
        <f t="shared" si="8"/>
        <v>2.1715526601520088E-3</v>
      </c>
      <c r="H128" s="175">
        <v>21</v>
      </c>
      <c r="I128" s="204">
        <f t="shared" si="9"/>
        <v>3.6088675030073896E-3</v>
      </c>
      <c r="J128" s="175">
        <v>2</v>
      </c>
      <c r="K128" s="204">
        <f t="shared" si="10"/>
        <v>2.3501762632197414E-3</v>
      </c>
      <c r="L128" s="175">
        <v>0</v>
      </c>
      <c r="M128" s="204">
        <f t="shared" si="11"/>
        <v>0</v>
      </c>
      <c r="N128" s="175">
        <v>0</v>
      </c>
      <c r="O128" s="204">
        <f t="shared" si="12"/>
        <v>0</v>
      </c>
      <c r="P128" s="175">
        <v>0</v>
      </c>
      <c r="Q128" s="204">
        <f t="shared" si="13"/>
        <v>0</v>
      </c>
    </row>
    <row r="129" spans="1:17" x14ac:dyDescent="0.3">
      <c r="A129">
        <v>58</v>
      </c>
      <c r="B129" s="5" t="s">
        <v>292</v>
      </c>
      <c r="C129" s="210">
        <v>8</v>
      </c>
      <c r="D129" s="127">
        <v>2</v>
      </c>
      <c r="E129" s="204">
        <f t="shared" si="7"/>
        <v>8.7719298245614037E-4</v>
      </c>
      <c r="F129" s="175">
        <v>1</v>
      </c>
      <c r="G129" s="204">
        <f t="shared" si="8"/>
        <v>1.0857763300760044E-3</v>
      </c>
      <c r="H129" s="175">
        <v>1</v>
      </c>
      <c r="I129" s="204">
        <f t="shared" si="9"/>
        <v>1.7185083347654237E-4</v>
      </c>
      <c r="J129" s="175">
        <v>4</v>
      </c>
      <c r="K129" s="204">
        <f t="shared" si="10"/>
        <v>4.7003525264394828E-3</v>
      </c>
      <c r="L129" s="175">
        <v>0</v>
      </c>
      <c r="M129" s="204">
        <f t="shared" si="11"/>
        <v>0</v>
      </c>
      <c r="N129" s="175">
        <v>0</v>
      </c>
      <c r="O129" s="204">
        <f t="shared" si="12"/>
        <v>0</v>
      </c>
      <c r="P129" s="175">
        <v>0</v>
      </c>
      <c r="Q129" s="204">
        <f t="shared" si="13"/>
        <v>0</v>
      </c>
    </row>
    <row r="130" spans="1:17" x14ac:dyDescent="0.3">
      <c r="A130">
        <v>59</v>
      </c>
      <c r="B130" s="5" t="s">
        <v>293</v>
      </c>
      <c r="C130" s="210">
        <v>757</v>
      </c>
      <c r="D130" s="127">
        <v>189</v>
      </c>
      <c r="E130" s="204">
        <f t="shared" si="7"/>
        <v>8.2894736842105257E-2</v>
      </c>
      <c r="F130" s="175">
        <v>49</v>
      </c>
      <c r="G130" s="204">
        <f t="shared" si="8"/>
        <v>5.3203040173724216E-2</v>
      </c>
      <c r="H130" s="175">
        <v>410</v>
      </c>
      <c r="I130" s="204">
        <f t="shared" si="9"/>
        <v>7.0458841725382373E-2</v>
      </c>
      <c r="J130" s="175">
        <v>81</v>
      </c>
      <c r="K130" s="204">
        <f t="shared" si="10"/>
        <v>9.5182138660399526E-2</v>
      </c>
      <c r="L130" s="175">
        <v>26</v>
      </c>
      <c r="M130" s="204">
        <f t="shared" si="11"/>
        <v>6.2650602409638559E-2</v>
      </c>
      <c r="N130" s="175">
        <v>0</v>
      </c>
      <c r="O130" s="204">
        <f t="shared" si="12"/>
        <v>0</v>
      </c>
      <c r="P130" s="175">
        <v>2</v>
      </c>
      <c r="Q130" s="204">
        <f t="shared" si="13"/>
        <v>4.4444444444444446E-2</v>
      </c>
    </row>
    <row r="131" spans="1:17" x14ac:dyDescent="0.3">
      <c r="A131">
        <v>60</v>
      </c>
      <c r="B131" s="5" t="s">
        <v>155</v>
      </c>
      <c r="C131" s="210">
        <v>27</v>
      </c>
      <c r="D131" s="127">
        <v>9</v>
      </c>
      <c r="E131" s="204">
        <f t="shared" si="7"/>
        <v>3.9473684210526317E-3</v>
      </c>
      <c r="F131" s="175">
        <v>1</v>
      </c>
      <c r="G131" s="204">
        <f t="shared" si="8"/>
        <v>1.0857763300760044E-3</v>
      </c>
      <c r="H131" s="175">
        <v>15</v>
      </c>
      <c r="I131" s="204">
        <f t="shared" si="9"/>
        <v>2.5777625021481355E-3</v>
      </c>
      <c r="J131" s="175">
        <v>2</v>
      </c>
      <c r="K131" s="204">
        <f t="shared" si="10"/>
        <v>2.3501762632197414E-3</v>
      </c>
      <c r="L131" s="175">
        <v>0</v>
      </c>
      <c r="M131" s="204">
        <f t="shared" si="11"/>
        <v>0</v>
      </c>
      <c r="N131" s="175">
        <v>0</v>
      </c>
      <c r="O131" s="204">
        <f t="shared" si="12"/>
        <v>0</v>
      </c>
      <c r="P131" s="175">
        <v>0</v>
      </c>
      <c r="Q131" s="204">
        <f t="shared" si="13"/>
        <v>0</v>
      </c>
    </row>
    <row r="132" spans="1:17" x14ac:dyDescent="0.3">
      <c r="A132">
        <v>51</v>
      </c>
      <c r="B132" s="5" t="s">
        <v>35</v>
      </c>
      <c r="C132" s="210">
        <v>507</v>
      </c>
      <c r="D132" s="127">
        <v>93</v>
      </c>
      <c r="E132" s="204">
        <f t="shared" si="7"/>
        <v>4.0789473684210528E-2</v>
      </c>
      <c r="F132" s="175">
        <v>30</v>
      </c>
      <c r="G132" s="204">
        <f t="shared" si="8"/>
        <v>3.2573289902280131E-2</v>
      </c>
      <c r="H132" s="175">
        <v>307</v>
      </c>
      <c r="I132" s="204">
        <f t="shared" si="9"/>
        <v>5.2758205877298507E-2</v>
      </c>
      <c r="J132" s="175">
        <v>61</v>
      </c>
      <c r="K132" s="204">
        <f t="shared" si="10"/>
        <v>7.1680376028202111E-2</v>
      </c>
      <c r="L132" s="175">
        <v>8</v>
      </c>
      <c r="M132" s="204">
        <f t="shared" si="11"/>
        <v>1.9277108433734941E-2</v>
      </c>
      <c r="N132" s="175">
        <v>0</v>
      </c>
      <c r="O132" s="204">
        <f t="shared" si="12"/>
        <v>0</v>
      </c>
      <c r="P132" s="175">
        <v>8</v>
      </c>
      <c r="Q132" s="204">
        <f t="shared" si="13"/>
        <v>0.17777777777777778</v>
      </c>
    </row>
    <row r="133" spans="1:17" x14ac:dyDescent="0.3">
      <c r="A133">
        <v>62</v>
      </c>
      <c r="B133" s="5" t="s">
        <v>36</v>
      </c>
      <c r="C133" s="211">
        <v>10</v>
      </c>
      <c r="D133" s="129">
        <v>2</v>
      </c>
      <c r="E133" s="205">
        <f t="shared" si="7"/>
        <v>8.7719298245614037E-4</v>
      </c>
      <c r="F133" s="177">
        <v>0</v>
      </c>
      <c r="G133" s="205">
        <f t="shared" si="8"/>
        <v>0</v>
      </c>
      <c r="H133" s="177">
        <v>8</v>
      </c>
      <c r="I133" s="205">
        <f t="shared" si="9"/>
        <v>1.374806667812339E-3</v>
      </c>
      <c r="J133" s="177">
        <v>0</v>
      </c>
      <c r="K133" s="205">
        <f t="shared" si="10"/>
        <v>0</v>
      </c>
      <c r="L133" s="217">
        <v>0</v>
      </c>
      <c r="M133" s="205">
        <f t="shared" si="11"/>
        <v>0</v>
      </c>
      <c r="N133" s="177">
        <v>0</v>
      </c>
      <c r="O133" s="205">
        <f t="shared" si="12"/>
        <v>0</v>
      </c>
      <c r="P133" s="177">
        <v>0</v>
      </c>
      <c r="Q133" s="205">
        <f t="shared" si="13"/>
        <v>0</v>
      </c>
    </row>
    <row r="134" spans="1:17" x14ac:dyDescent="0.3"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</row>
    <row r="135" spans="1:17" x14ac:dyDescent="0.3">
      <c r="B135" s="6" t="s">
        <v>68</v>
      </c>
      <c r="C135" s="6"/>
      <c r="D135" s="6"/>
    </row>
    <row r="136" spans="1:17" x14ac:dyDescent="0.3">
      <c r="B136" s="113" t="s">
        <v>43</v>
      </c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</row>
    <row r="137" spans="1:17" x14ac:dyDescent="0.3"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</row>
  </sheetData>
  <mergeCells count="1">
    <mergeCell ref="B1:K1"/>
  </mergeCells>
  <phoneticPr fontId="3" type="noConversion"/>
  <hyperlinks>
    <hyperlink ref="B5" location="ÍNDICE!A1" display="Regresar al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AH261"/>
  <sheetViews>
    <sheetView zoomScaleNormal="100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C2" sqref="C2"/>
    </sheetView>
  </sheetViews>
  <sheetFormatPr baseColWidth="10" defaultRowHeight="13" x14ac:dyDescent="0.3"/>
  <cols>
    <col min="1" max="1" width="3" customWidth="1"/>
    <col min="2" max="2" width="26.54296875" customWidth="1"/>
    <col min="3" max="3" width="13.1796875" style="1" bestFit="1" customWidth="1"/>
    <col min="4" max="4" width="13.1796875" style="1" customWidth="1"/>
    <col min="5" max="5" width="16" style="1" customWidth="1"/>
    <col min="6" max="6" width="16.26953125" style="1" customWidth="1"/>
    <col min="9" max="9" width="13.453125" customWidth="1"/>
    <col min="10" max="10" width="12.54296875" customWidth="1"/>
    <col min="13" max="13" width="13" customWidth="1"/>
    <col min="14" max="14" width="14.453125" customWidth="1"/>
    <col min="17" max="18" width="13.26953125" customWidth="1"/>
    <col min="21" max="21" width="13.26953125" customWidth="1"/>
    <col min="22" max="22" width="12.453125" customWidth="1"/>
    <col min="25" max="25" width="12.453125" customWidth="1"/>
    <col min="26" max="26" width="12.7265625" customWidth="1"/>
    <col min="29" max="29" width="12.54296875" customWidth="1"/>
    <col min="30" max="30" width="13" customWidth="1"/>
    <col min="33" max="33" width="12.7265625" bestFit="1" customWidth="1"/>
    <col min="34" max="34" width="12.1796875" bestFit="1" customWidth="1"/>
  </cols>
  <sheetData>
    <row r="1" spans="1:34" x14ac:dyDescent="0.3">
      <c r="B1" s="268" t="s">
        <v>316</v>
      </c>
      <c r="C1" s="268"/>
      <c r="D1" s="268"/>
      <c r="E1" s="268"/>
      <c r="F1" s="268"/>
      <c r="G1" s="268"/>
      <c r="H1" s="268"/>
      <c r="I1" s="268"/>
      <c r="J1" s="268"/>
    </row>
    <row r="2" spans="1:34" x14ac:dyDescent="0.3">
      <c r="B2" s="14"/>
    </row>
    <row r="3" spans="1:34" x14ac:dyDescent="0.3">
      <c r="C3" s="233"/>
      <c r="L3" s="123"/>
    </row>
    <row r="4" spans="1:34" ht="15.5" x14ac:dyDescent="0.35">
      <c r="B4" s="34" t="s">
        <v>63</v>
      </c>
    </row>
    <row r="7" spans="1:34" ht="15.5" x14ac:dyDescent="0.35">
      <c r="C7" s="298" t="s">
        <v>37</v>
      </c>
      <c r="D7" s="299"/>
      <c r="E7" s="299"/>
      <c r="F7" s="300"/>
      <c r="G7" s="295" t="s">
        <v>55</v>
      </c>
      <c r="H7" s="296"/>
      <c r="I7" s="296"/>
      <c r="J7" s="297"/>
      <c r="K7" s="295" t="s">
        <v>52</v>
      </c>
      <c r="L7" s="296"/>
      <c r="M7" s="296"/>
      <c r="N7" s="297"/>
      <c r="O7" s="292" t="s">
        <v>49</v>
      </c>
      <c r="P7" s="293"/>
      <c r="Q7" s="293"/>
      <c r="R7" s="294"/>
      <c r="S7" s="292" t="s">
        <v>51</v>
      </c>
      <c r="T7" s="293"/>
      <c r="U7" s="293"/>
      <c r="V7" s="294"/>
      <c r="W7" s="292" t="s">
        <v>53</v>
      </c>
      <c r="X7" s="293"/>
      <c r="Y7" s="293"/>
      <c r="Z7" s="294"/>
      <c r="AA7" s="292" t="s">
        <v>54</v>
      </c>
      <c r="AB7" s="293"/>
      <c r="AC7" s="293"/>
      <c r="AD7" s="294"/>
      <c r="AE7" s="292" t="s">
        <v>150</v>
      </c>
      <c r="AF7" s="293"/>
      <c r="AG7" s="293"/>
      <c r="AH7" s="294"/>
    </row>
    <row r="8" spans="1:34" ht="15.5" x14ac:dyDescent="0.3">
      <c r="C8" s="76" t="s">
        <v>44</v>
      </c>
      <c r="D8" s="74" t="s">
        <v>50</v>
      </c>
      <c r="E8" s="74" t="s">
        <v>119</v>
      </c>
      <c r="F8" s="77" t="s">
        <v>120</v>
      </c>
      <c r="G8" s="78" t="s">
        <v>44</v>
      </c>
      <c r="H8" s="75" t="s">
        <v>50</v>
      </c>
      <c r="I8" s="75" t="s">
        <v>119</v>
      </c>
      <c r="J8" s="79" t="s">
        <v>120</v>
      </c>
      <c r="K8" s="78" t="s">
        <v>44</v>
      </c>
      <c r="L8" s="75" t="s">
        <v>50</v>
      </c>
      <c r="M8" s="75" t="s">
        <v>119</v>
      </c>
      <c r="N8" s="79" t="s">
        <v>120</v>
      </c>
      <c r="O8" s="78" t="s">
        <v>44</v>
      </c>
      <c r="P8" s="75" t="s">
        <v>50</v>
      </c>
      <c r="Q8" s="75" t="s">
        <v>119</v>
      </c>
      <c r="R8" s="79" t="s">
        <v>120</v>
      </c>
      <c r="S8" s="78" t="s">
        <v>44</v>
      </c>
      <c r="T8" s="75" t="s">
        <v>50</v>
      </c>
      <c r="U8" s="75" t="s">
        <v>119</v>
      </c>
      <c r="V8" s="79" t="s">
        <v>120</v>
      </c>
      <c r="W8" s="78" t="s">
        <v>44</v>
      </c>
      <c r="X8" s="75" t="s">
        <v>50</v>
      </c>
      <c r="Y8" s="75" t="s">
        <v>119</v>
      </c>
      <c r="Z8" s="79" t="s">
        <v>120</v>
      </c>
      <c r="AA8" s="78" t="s">
        <v>44</v>
      </c>
      <c r="AB8" s="75" t="s">
        <v>50</v>
      </c>
      <c r="AC8" s="75" t="s">
        <v>119</v>
      </c>
      <c r="AD8" s="79" t="s">
        <v>120</v>
      </c>
      <c r="AE8" s="78" t="s">
        <v>44</v>
      </c>
      <c r="AF8" s="75" t="s">
        <v>50</v>
      </c>
      <c r="AG8" s="75" t="s">
        <v>119</v>
      </c>
      <c r="AH8" s="79" t="s">
        <v>120</v>
      </c>
    </row>
    <row r="9" spans="1:34" ht="15.5" x14ac:dyDescent="0.35">
      <c r="B9" s="19" t="s">
        <v>37</v>
      </c>
      <c r="C9" s="176">
        <v>9087</v>
      </c>
      <c r="D9" s="178">
        <v>10788</v>
      </c>
      <c r="E9" s="181">
        <f>C9/(C9+D9)</f>
        <v>0.45720754716981132</v>
      </c>
      <c r="F9" s="182">
        <f>D9/(C9+D9)</f>
        <v>0.54279245283018873</v>
      </c>
      <c r="G9" s="176">
        <v>2003</v>
      </c>
      <c r="H9" s="218">
        <v>2280</v>
      </c>
      <c r="I9" s="220">
        <f>G9/(G9+H9)</f>
        <v>0.46766285314032219</v>
      </c>
      <c r="J9" s="182">
        <f t="shared" ref="J9:J71" si="0">H9/(G9+H9)</f>
        <v>0.53233714685967781</v>
      </c>
      <c r="K9" s="176">
        <v>676</v>
      </c>
      <c r="L9" s="218">
        <v>921</v>
      </c>
      <c r="M9" s="220">
        <f t="shared" ref="M9:M71" si="1">K9/(K9+L9)</f>
        <v>0.4232936756418284</v>
      </c>
      <c r="N9" s="182">
        <f t="shared" ref="N9:N71" si="2">L9/(K9+L9)</f>
        <v>0.5767063243581716</v>
      </c>
      <c r="O9" s="176">
        <v>4539</v>
      </c>
      <c r="P9" s="218">
        <v>5819</v>
      </c>
      <c r="Q9" s="220">
        <f t="shared" ref="Q9:Q71" si="3">O9/(O9+P9)</f>
        <v>0.43821201004054838</v>
      </c>
      <c r="R9" s="220">
        <f t="shared" ref="R9:R71" si="4">P9/(O9+P9)</f>
        <v>0.56178798995945167</v>
      </c>
      <c r="S9" s="176">
        <v>1389</v>
      </c>
      <c r="T9" s="218">
        <v>851</v>
      </c>
      <c r="U9" s="220">
        <f t="shared" ref="U9:U70" si="5">S9/(S9+T9)</f>
        <v>0.62008928571428568</v>
      </c>
      <c r="V9" s="182">
        <f t="shared" ref="V9:V70" si="6">T9/(S9+T9)</f>
        <v>0.37991071428571427</v>
      </c>
      <c r="W9" s="176">
        <v>435</v>
      </c>
      <c r="X9" s="218">
        <v>415</v>
      </c>
      <c r="Y9" s="220">
        <f t="shared" ref="Y9:Y71" si="7">W9/(W9+X9)</f>
        <v>0.5117647058823529</v>
      </c>
      <c r="Z9" s="182">
        <f t="shared" ref="Z9:Z71" si="8">X9/(W9+X9)</f>
        <v>0.48823529411764705</v>
      </c>
      <c r="AA9" s="176">
        <v>14</v>
      </c>
      <c r="AB9" s="228">
        <v>5</v>
      </c>
      <c r="AC9" s="181">
        <f t="shared" ref="AC9:AC65" si="9">AA9/(AA9+AB9)</f>
        <v>0.73684210526315785</v>
      </c>
      <c r="AD9" s="182">
        <f t="shared" ref="AD9:AD65" si="10">AB9/(AA9+AB9)</f>
        <v>0.26315789473684209</v>
      </c>
      <c r="AE9" s="176">
        <v>31</v>
      </c>
      <c r="AF9" s="228">
        <v>45</v>
      </c>
      <c r="AG9" s="181">
        <f t="shared" ref="AG9:AG70" si="11">AE9/(AE9+AF9)</f>
        <v>0.40789473684210525</v>
      </c>
      <c r="AH9" s="182">
        <f t="shared" ref="AH9:AH70" si="12">AF9/(AE9+AF9)</f>
        <v>0.59210526315789469</v>
      </c>
    </row>
    <row r="10" spans="1:34" x14ac:dyDescent="0.3">
      <c r="A10">
        <v>1</v>
      </c>
      <c r="B10" s="17" t="s">
        <v>1</v>
      </c>
      <c r="C10" s="175">
        <v>156</v>
      </c>
      <c r="D10" s="179">
        <v>177</v>
      </c>
      <c r="E10" s="183">
        <f t="shared" ref="E10:E71" si="13">C10/(C10+D10)</f>
        <v>0.46846846846846846</v>
      </c>
      <c r="F10" s="184">
        <f t="shared" ref="F10:F71" si="14">D10/(C10+D10)</f>
        <v>0.53153153153153154</v>
      </c>
      <c r="G10" s="175">
        <v>36</v>
      </c>
      <c r="H10" s="179">
        <v>37</v>
      </c>
      <c r="I10" s="221">
        <f t="shared" ref="I10:I71" si="15">G10/(G10+H10)</f>
        <v>0.49315068493150682</v>
      </c>
      <c r="J10" s="222">
        <f t="shared" si="0"/>
        <v>0.50684931506849318</v>
      </c>
      <c r="K10" s="21">
        <v>12</v>
      </c>
      <c r="L10" s="179">
        <v>16</v>
      </c>
      <c r="M10" s="221">
        <f t="shared" si="1"/>
        <v>0.42857142857142855</v>
      </c>
      <c r="N10" s="222">
        <f t="shared" si="2"/>
        <v>0.5714285714285714</v>
      </c>
      <c r="O10" s="21">
        <v>93</v>
      </c>
      <c r="P10" s="179">
        <v>115</v>
      </c>
      <c r="Q10" s="221">
        <f t="shared" si="3"/>
        <v>0.44711538461538464</v>
      </c>
      <c r="R10" s="222">
        <f t="shared" si="4"/>
        <v>0.55288461538461542</v>
      </c>
      <c r="S10" s="21">
        <v>10</v>
      </c>
      <c r="T10" s="179">
        <v>3</v>
      </c>
      <c r="U10" s="221">
        <f t="shared" si="5"/>
        <v>0.76923076923076927</v>
      </c>
      <c r="V10" s="222">
        <f t="shared" si="6"/>
        <v>0.23076923076923078</v>
      </c>
      <c r="W10" s="21">
        <v>3</v>
      </c>
      <c r="X10" s="179">
        <v>6</v>
      </c>
      <c r="Y10" s="221">
        <f t="shared" si="7"/>
        <v>0.33333333333333331</v>
      </c>
      <c r="Z10" s="222">
        <f t="shared" si="8"/>
        <v>0.66666666666666663</v>
      </c>
      <c r="AA10" s="21">
        <v>2</v>
      </c>
      <c r="AB10" s="22">
        <v>0</v>
      </c>
      <c r="AC10" s="183">
        <f t="shared" si="9"/>
        <v>1</v>
      </c>
      <c r="AD10" s="229">
        <f t="shared" si="10"/>
        <v>0</v>
      </c>
      <c r="AE10" s="21">
        <v>0</v>
      </c>
      <c r="AF10" s="22">
        <v>0</v>
      </c>
      <c r="AG10" s="183">
        <v>0</v>
      </c>
      <c r="AH10" s="229">
        <v>0</v>
      </c>
    </row>
    <row r="11" spans="1:34" x14ac:dyDescent="0.3">
      <c r="A11">
        <v>2</v>
      </c>
      <c r="B11" s="5" t="s">
        <v>38</v>
      </c>
      <c r="C11" s="175">
        <v>2</v>
      </c>
      <c r="D11" s="179">
        <v>4</v>
      </c>
      <c r="E11" s="183">
        <f t="shared" si="13"/>
        <v>0.33333333333333331</v>
      </c>
      <c r="F11" s="185">
        <f t="shared" si="14"/>
        <v>0.66666666666666663</v>
      </c>
      <c r="G11" s="175">
        <v>2</v>
      </c>
      <c r="H11" s="179">
        <v>4</v>
      </c>
      <c r="I11" s="223">
        <f t="shared" si="15"/>
        <v>0.33333333333333331</v>
      </c>
      <c r="J11" s="224">
        <f t="shared" si="0"/>
        <v>0.66666666666666663</v>
      </c>
      <c r="K11" s="21">
        <v>0</v>
      </c>
      <c r="L11" s="179">
        <v>0</v>
      </c>
      <c r="M11" s="223">
        <v>0</v>
      </c>
      <c r="N11" s="224">
        <v>0</v>
      </c>
      <c r="O11" s="21">
        <v>0</v>
      </c>
      <c r="P11" s="179">
        <v>0</v>
      </c>
      <c r="Q11" s="221">
        <v>0</v>
      </c>
      <c r="R11" s="224">
        <v>0</v>
      </c>
      <c r="S11" s="21">
        <v>0</v>
      </c>
      <c r="T11" s="179">
        <v>0</v>
      </c>
      <c r="U11" s="223">
        <v>0</v>
      </c>
      <c r="V11" s="224">
        <v>0</v>
      </c>
      <c r="W11" s="21">
        <v>0</v>
      </c>
      <c r="X11" s="179">
        <v>0</v>
      </c>
      <c r="Y11" s="223">
        <v>0</v>
      </c>
      <c r="Z11" s="224">
        <v>0</v>
      </c>
      <c r="AA11" s="21">
        <v>0</v>
      </c>
      <c r="AB11" s="22">
        <v>0</v>
      </c>
      <c r="AC11" s="183">
        <v>0</v>
      </c>
      <c r="AD11" s="186">
        <v>0</v>
      </c>
      <c r="AE11" s="21">
        <v>0</v>
      </c>
      <c r="AF11" s="22">
        <v>0</v>
      </c>
      <c r="AG11" s="183">
        <v>0</v>
      </c>
      <c r="AH11" s="186">
        <v>0</v>
      </c>
    </row>
    <row r="12" spans="1:34" x14ac:dyDescent="0.3">
      <c r="A12">
        <v>3</v>
      </c>
      <c r="B12" s="5" t="s">
        <v>2</v>
      </c>
      <c r="C12" s="175">
        <v>3</v>
      </c>
      <c r="D12" s="179">
        <v>3</v>
      </c>
      <c r="E12" s="183">
        <f t="shared" si="13"/>
        <v>0.5</v>
      </c>
      <c r="F12" s="185">
        <f t="shared" si="14"/>
        <v>0.5</v>
      </c>
      <c r="G12" s="175">
        <v>1</v>
      </c>
      <c r="H12" s="179">
        <v>2</v>
      </c>
      <c r="I12" s="223">
        <f t="shared" si="15"/>
        <v>0.33333333333333331</v>
      </c>
      <c r="J12" s="224">
        <f t="shared" si="0"/>
        <v>0.66666666666666663</v>
      </c>
      <c r="K12" s="21">
        <v>0</v>
      </c>
      <c r="L12" s="179">
        <v>0</v>
      </c>
      <c r="M12" s="223">
        <v>0</v>
      </c>
      <c r="N12" s="224">
        <v>0</v>
      </c>
      <c r="O12" s="21">
        <v>2</v>
      </c>
      <c r="P12" s="179">
        <v>1</v>
      </c>
      <c r="Q12" s="221">
        <f t="shared" si="3"/>
        <v>0.66666666666666663</v>
      </c>
      <c r="R12" s="224">
        <f t="shared" si="4"/>
        <v>0.33333333333333331</v>
      </c>
      <c r="S12" s="21">
        <v>0</v>
      </c>
      <c r="T12" s="179">
        <v>0</v>
      </c>
      <c r="U12" s="223">
        <v>0</v>
      </c>
      <c r="V12" s="224">
        <v>0</v>
      </c>
      <c r="W12" s="21">
        <v>0</v>
      </c>
      <c r="X12" s="179">
        <v>0</v>
      </c>
      <c r="Y12" s="223">
        <v>0</v>
      </c>
      <c r="Z12" s="224">
        <v>0</v>
      </c>
      <c r="AA12" s="21">
        <v>0</v>
      </c>
      <c r="AB12" s="22">
        <v>0</v>
      </c>
      <c r="AC12" s="183">
        <v>0</v>
      </c>
      <c r="AD12" s="186">
        <v>0</v>
      </c>
      <c r="AE12" s="21">
        <v>0</v>
      </c>
      <c r="AF12" s="22">
        <v>0</v>
      </c>
      <c r="AG12" s="183">
        <v>0</v>
      </c>
      <c r="AH12" s="186">
        <v>0</v>
      </c>
    </row>
    <row r="13" spans="1:34" x14ac:dyDescent="0.3">
      <c r="A13">
        <v>4</v>
      </c>
      <c r="B13" s="8" t="s">
        <v>3</v>
      </c>
      <c r="C13" s="175">
        <v>441</v>
      </c>
      <c r="D13" s="179">
        <v>562</v>
      </c>
      <c r="E13" s="183">
        <f t="shared" si="13"/>
        <v>0.43968095712861416</v>
      </c>
      <c r="F13" s="185">
        <f t="shared" si="14"/>
        <v>0.5603190428713859</v>
      </c>
      <c r="G13" s="175">
        <v>117</v>
      </c>
      <c r="H13" s="179">
        <v>117</v>
      </c>
      <c r="I13" s="223">
        <f t="shared" si="15"/>
        <v>0.5</v>
      </c>
      <c r="J13" s="224">
        <f t="shared" si="0"/>
        <v>0.5</v>
      </c>
      <c r="K13" s="21">
        <v>58</v>
      </c>
      <c r="L13" s="179">
        <v>81</v>
      </c>
      <c r="M13" s="223">
        <f t="shared" si="1"/>
        <v>0.41726618705035973</v>
      </c>
      <c r="N13" s="224">
        <f t="shared" si="2"/>
        <v>0.58273381294964033</v>
      </c>
      <c r="O13" s="21">
        <v>192</v>
      </c>
      <c r="P13" s="179">
        <v>296</v>
      </c>
      <c r="Q13" s="221">
        <f t="shared" si="3"/>
        <v>0.39344262295081966</v>
      </c>
      <c r="R13" s="224">
        <f t="shared" si="4"/>
        <v>0.60655737704918034</v>
      </c>
      <c r="S13" s="21">
        <v>41</v>
      </c>
      <c r="T13" s="179">
        <v>41</v>
      </c>
      <c r="U13" s="223">
        <f t="shared" si="5"/>
        <v>0.5</v>
      </c>
      <c r="V13" s="224">
        <f t="shared" si="6"/>
        <v>0.5</v>
      </c>
      <c r="W13" s="21">
        <v>33</v>
      </c>
      <c r="X13" s="179">
        <v>27</v>
      </c>
      <c r="Y13" s="223">
        <f t="shared" si="7"/>
        <v>0.55000000000000004</v>
      </c>
      <c r="Z13" s="224">
        <f t="shared" si="8"/>
        <v>0.45</v>
      </c>
      <c r="AA13" s="21">
        <v>0</v>
      </c>
      <c r="AB13" s="22">
        <v>0</v>
      </c>
      <c r="AC13" s="183">
        <v>0</v>
      </c>
      <c r="AD13" s="186">
        <v>0</v>
      </c>
      <c r="AE13" s="21">
        <v>0</v>
      </c>
      <c r="AF13" s="22">
        <v>0</v>
      </c>
      <c r="AG13" s="183">
        <v>0</v>
      </c>
      <c r="AH13" s="186">
        <v>0</v>
      </c>
    </row>
    <row r="14" spans="1:34" x14ac:dyDescent="0.3">
      <c r="A14">
        <v>5</v>
      </c>
      <c r="B14" s="5" t="s">
        <v>4</v>
      </c>
      <c r="C14" s="175">
        <v>6</v>
      </c>
      <c r="D14" s="179">
        <v>3</v>
      </c>
      <c r="E14" s="183">
        <f t="shared" si="13"/>
        <v>0.66666666666666663</v>
      </c>
      <c r="F14" s="185">
        <f t="shared" si="14"/>
        <v>0.33333333333333331</v>
      </c>
      <c r="G14" s="175">
        <v>3</v>
      </c>
      <c r="H14" s="179">
        <v>3</v>
      </c>
      <c r="I14" s="223">
        <f t="shared" si="15"/>
        <v>0.5</v>
      </c>
      <c r="J14" s="224">
        <f t="shared" si="0"/>
        <v>0.5</v>
      </c>
      <c r="K14" s="21">
        <v>1</v>
      </c>
      <c r="L14" s="179">
        <v>0</v>
      </c>
      <c r="M14" s="223">
        <f t="shared" si="1"/>
        <v>1</v>
      </c>
      <c r="N14" s="224">
        <f t="shared" si="2"/>
        <v>0</v>
      </c>
      <c r="O14" s="21">
        <v>2</v>
      </c>
      <c r="P14" s="179">
        <v>0</v>
      </c>
      <c r="Q14" s="221">
        <f t="shared" si="3"/>
        <v>1</v>
      </c>
      <c r="R14" s="224">
        <f t="shared" si="4"/>
        <v>0</v>
      </c>
      <c r="S14" s="21">
        <v>0</v>
      </c>
      <c r="T14" s="179">
        <v>0</v>
      </c>
      <c r="U14" s="223">
        <v>0</v>
      </c>
      <c r="V14" s="224">
        <v>0</v>
      </c>
      <c r="W14" s="21">
        <v>0</v>
      </c>
      <c r="X14" s="179">
        <v>0</v>
      </c>
      <c r="Y14" s="223">
        <v>0</v>
      </c>
      <c r="Z14" s="224">
        <v>0</v>
      </c>
      <c r="AA14" s="21">
        <v>0</v>
      </c>
      <c r="AB14" s="22">
        <v>0</v>
      </c>
      <c r="AC14" s="183">
        <v>0</v>
      </c>
      <c r="AD14" s="186">
        <v>0</v>
      </c>
      <c r="AE14" s="21">
        <v>0</v>
      </c>
      <c r="AF14" s="22">
        <v>0</v>
      </c>
      <c r="AG14" s="183">
        <v>0</v>
      </c>
      <c r="AH14" s="186">
        <v>0</v>
      </c>
    </row>
    <row r="15" spans="1:34" x14ac:dyDescent="0.3">
      <c r="A15">
        <v>6</v>
      </c>
      <c r="B15" s="5" t="s">
        <v>5</v>
      </c>
      <c r="C15" s="175">
        <v>196</v>
      </c>
      <c r="D15" s="179">
        <v>227</v>
      </c>
      <c r="E15" s="183">
        <f t="shared" si="13"/>
        <v>0.46335697399527187</v>
      </c>
      <c r="F15" s="185">
        <f t="shared" si="14"/>
        <v>0.53664302600472813</v>
      </c>
      <c r="G15" s="175">
        <v>52</v>
      </c>
      <c r="H15" s="179">
        <v>56</v>
      </c>
      <c r="I15" s="223">
        <f t="shared" si="15"/>
        <v>0.48148148148148145</v>
      </c>
      <c r="J15" s="224">
        <f t="shared" si="0"/>
        <v>0.51851851851851849</v>
      </c>
      <c r="K15" s="21">
        <v>16</v>
      </c>
      <c r="L15" s="179">
        <v>18</v>
      </c>
      <c r="M15" s="223">
        <f t="shared" si="1"/>
        <v>0.47058823529411764</v>
      </c>
      <c r="N15" s="224">
        <f t="shared" si="2"/>
        <v>0.52941176470588236</v>
      </c>
      <c r="O15" s="21">
        <v>88</v>
      </c>
      <c r="P15" s="179">
        <v>132</v>
      </c>
      <c r="Q15" s="221">
        <f t="shared" si="3"/>
        <v>0.4</v>
      </c>
      <c r="R15" s="224">
        <f t="shared" si="4"/>
        <v>0.6</v>
      </c>
      <c r="S15" s="21">
        <v>34</v>
      </c>
      <c r="T15" s="179">
        <v>19</v>
      </c>
      <c r="U15" s="223">
        <f t="shared" si="5"/>
        <v>0.64150943396226412</v>
      </c>
      <c r="V15" s="224">
        <f t="shared" si="6"/>
        <v>0.35849056603773582</v>
      </c>
      <c r="W15" s="21">
        <v>3</v>
      </c>
      <c r="X15" s="179">
        <v>1</v>
      </c>
      <c r="Y15" s="223">
        <f t="shared" si="7"/>
        <v>0.75</v>
      </c>
      <c r="Z15" s="224">
        <f t="shared" si="8"/>
        <v>0.25</v>
      </c>
      <c r="AA15" s="21">
        <v>0</v>
      </c>
      <c r="AB15" s="22">
        <v>0</v>
      </c>
      <c r="AC15" s="183">
        <v>0</v>
      </c>
      <c r="AD15" s="186">
        <v>0</v>
      </c>
      <c r="AE15" s="21">
        <v>3</v>
      </c>
      <c r="AF15" s="22">
        <v>1</v>
      </c>
      <c r="AG15" s="183">
        <f t="shared" si="11"/>
        <v>0.75</v>
      </c>
      <c r="AH15" s="186">
        <f t="shared" si="12"/>
        <v>0.25</v>
      </c>
    </row>
    <row r="16" spans="1:34" x14ac:dyDescent="0.3">
      <c r="A16">
        <v>7</v>
      </c>
      <c r="B16" s="5" t="s">
        <v>6</v>
      </c>
      <c r="C16" s="175">
        <v>604</v>
      </c>
      <c r="D16" s="179">
        <v>710</v>
      </c>
      <c r="E16" s="183">
        <f t="shared" si="13"/>
        <v>0.45966514459665142</v>
      </c>
      <c r="F16" s="185">
        <f t="shared" si="14"/>
        <v>0.54033485540334858</v>
      </c>
      <c r="G16" s="175">
        <v>122</v>
      </c>
      <c r="H16" s="179">
        <v>158</v>
      </c>
      <c r="I16" s="223">
        <f t="shared" si="15"/>
        <v>0.43571428571428572</v>
      </c>
      <c r="J16" s="224">
        <f t="shared" si="0"/>
        <v>0.56428571428571428</v>
      </c>
      <c r="K16" s="21">
        <v>41</v>
      </c>
      <c r="L16" s="179">
        <v>58</v>
      </c>
      <c r="M16" s="223">
        <f t="shared" si="1"/>
        <v>0.41414141414141414</v>
      </c>
      <c r="N16" s="224">
        <f t="shared" si="2"/>
        <v>0.58585858585858586</v>
      </c>
      <c r="O16" s="21">
        <v>311</v>
      </c>
      <c r="P16" s="179">
        <v>431</v>
      </c>
      <c r="Q16" s="221">
        <f t="shared" si="3"/>
        <v>0.41913746630727761</v>
      </c>
      <c r="R16" s="224">
        <f t="shared" si="4"/>
        <v>0.58086253369272234</v>
      </c>
      <c r="S16" s="21">
        <v>89</v>
      </c>
      <c r="T16" s="179">
        <v>22</v>
      </c>
      <c r="U16" s="223">
        <f t="shared" si="5"/>
        <v>0.80180180180180183</v>
      </c>
      <c r="V16" s="224">
        <f t="shared" si="6"/>
        <v>0.1981981981981982</v>
      </c>
      <c r="W16" s="21">
        <v>39</v>
      </c>
      <c r="X16" s="179">
        <v>40</v>
      </c>
      <c r="Y16" s="223">
        <f t="shared" si="7"/>
        <v>0.49367088607594939</v>
      </c>
      <c r="Z16" s="224">
        <f t="shared" si="8"/>
        <v>0.50632911392405067</v>
      </c>
      <c r="AA16" s="21">
        <v>0</v>
      </c>
      <c r="AB16" s="22">
        <v>0</v>
      </c>
      <c r="AC16" s="183">
        <v>0</v>
      </c>
      <c r="AD16" s="186">
        <v>0</v>
      </c>
      <c r="AE16" s="21">
        <v>2</v>
      </c>
      <c r="AF16" s="22">
        <v>1</v>
      </c>
      <c r="AG16" s="183">
        <f t="shared" si="11"/>
        <v>0.66666666666666663</v>
      </c>
      <c r="AH16" s="186">
        <f t="shared" si="12"/>
        <v>0.33333333333333331</v>
      </c>
    </row>
    <row r="17" spans="1:34" x14ac:dyDescent="0.3">
      <c r="A17">
        <v>8</v>
      </c>
      <c r="B17" s="5" t="s">
        <v>7</v>
      </c>
      <c r="C17" s="175">
        <v>184</v>
      </c>
      <c r="D17" s="179">
        <v>253</v>
      </c>
      <c r="E17" s="183">
        <f t="shared" si="13"/>
        <v>0.42105263157894735</v>
      </c>
      <c r="F17" s="185">
        <f t="shared" si="14"/>
        <v>0.57894736842105265</v>
      </c>
      <c r="G17" s="175">
        <v>43</v>
      </c>
      <c r="H17" s="179">
        <v>56</v>
      </c>
      <c r="I17" s="223">
        <f t="shared" si="15"/>
        <v>0.43434343434343436</v>
      </c>
      <c r="J17" s="224">
        <f t="shared" si="0"/>
        <v>0.56565656565656564</v>
      </c>
      <c r="K17" s="21">
        <v>20</v>
      </c>
      <c r="L17" s="179">
        <v>31</v>
      </c>
      <c r="M17" s="223">
        <f t="shared" si="1"/>
        <v>0.39215686274509803</v>
      </c>
      <c r="N17" s="224">
        <f t="shared" si="2"/>
        <v>0.60784313725490191</v>
      </c>
      <c r="O17" s="21">
        <v>94</v>
      </c>
      <c r="P17" s="179">
        <v>141</v>
      </c>
      <c r="Q17" s="221">
        <f t="shared" si="3"/>
        <v>0.4</v>
      </c>
      <c r="R17" s="224">
        <f t="shared" si="4"/>
        <v>0.6</v>
      </c>
      <c r="S17" s="21">
        <v>12</v>
      </c>
      <c r="T17" s="179">
        <v>6</v>
      </c>
      <c r="U17" s="223">
        <f t="shared" si="5"/>
        <v>0.66666666666666663</v>
      </c>
      <c r="V17" s="224">
        <f t="shared" si="6"/>
        <v>0.33333333333333331</v>
      </c>
      <c r="W17" s="21">
        <v>12</v>
      </c>
      <c r="X17" s="179">
        <v>17</v>
      </c>
      <c r="Y17" s="223">
        <f t="shared" si="7"/>
        <v>0.41379310344827586</v>
      </c>
      <c r="Z17" s="224">
        <f t="shared" si="8"/>
        <v>0.58620689655172409</v>
      </c>
      <c r="AA17" s="21">
        <v>2</v>
      </c>
      <c r="AB17" s="22">
        <v>2</v>
      </c>
      <c r="AC17" s="183">
        <f t="shared" si="9"/>
        <v>0.5</v>
      </c>
      <c r="AD17" s="186">
        <f t="shared" si="10"/>
        <v>0.5</v>
      </c>
      <c r="AE17" s="21">
        <v>1</v>
      </c>
      <c r="AF17" s="22">
        <v>0</v>
      </c>
      <c r="AG17" s="183">
        <f t="shared" si="11"/>
        <v>1</v>
      </c>
      <c r="AH17" s="186">
        <f t="shared" si="12"/>
        <v>0</v>
      </c>
    </row>
    <row r="18" spans="1:34" x14ac:dyDescent="0.3">
      <c r="A18">
        <v>9</v>
      </c>
      <c r="B18" s="5" t="s">
        <v>8</v>
      </c>
      <c r="C18" s="175">
        <v>181</v>
      </c>
      <c r="D18" s="179">
        <v>224</v>
      </c>
      <c r="E18" s="183">
        <f t="shared" si="13"/>
        <v>0.44691358024691358</v>
      </c>
      <c r="F18" s="185">
        <f t="shared" si="14"/>
        <v>0.55308641975308637</v>
      </c>
      <c r="G18" s="175">
        <v>48</v>
      </c>
      <c r="H18" s="179">
        <v>56</v>
      </c>
      <c r="I18" s="223">
        <f t="shared" si="15"/>
        <v>0.46153846153846156</v>
      </c>
      <c r="J18" s="224">
        <f t="shared" si="0"/>
        <v>0.53846153846153844</v>
      </c>
      <c r="K18" s="21">
        <v>23</v>
      </c>
      <c r="L18" s="179">
        <v>30</v>
      </c>
      <c r="M18" s="223">
        <f t="shared" si="1"/>
        <v>0.43396226415094341</v>
      </c>
      <c r="N18" s="224">
        <f t="shared" si="2"/>
        <v>0.56603773584905659</v>
      </c>
      <c r="O18" s="21">
        <v>83</v>
      </c>
      <c r="P18" s="179">
        <v>123</v>
      </c>
      <c r="Q18" s="221">
        <f t="shared" si="3"/>
        <v>0.40291262135922329</v>
      </c>
      <c r="R18" s="224">
        <f t="shared" si="4"/>
        <v>0.59708737864077666</v>
      </c>
      <c r="S18" s="21">
        <v>13</v>
      </c>
      <c r="T18" s="179">
        <v>5</v>
      </c>
      <c r="U18" s="223">
        <f t="shared" si="5"/>
        <v>0.72222222222222221</v>
      </c>
      <c r="V18" s="224">
        <f t="shared" si="6"/>
        <v>0.27777777777777779</v>
      </c>
      <c r="W18" s="21">
        <v>14</v>
      </c>
      <c r="X18" s="179">
        <v>10</v>
      </c>
      <c r="Y18" s="223">
        <f t="shared" si="7"/>
        <v>0.58333333333333337</v>
      </c>
      <c r="Z18" s="224">
        <f t="shared" si="8"/>
        <v>0.41666666666666669</v>
      </c>
      <c r="AA18" s="21">
        <v>0</v>
      </c>
      <c r="AB18" s="22">
        <v>0</v>
      </c>
      <c r="AC18" s="183">
        <v>0</v>
      </c>
      <c r="AD18" s="186">
        <v>0</v>
      </c>
      <c r="AE18" s="21">
        <v>0</v>
      </c>
      <c r="AF18" s="22">
        <v>0</v>
      </c>
      <c r="AG18" s="183">
        <v>0</v>
      </c>
      <c r="AH18" s="186">
        <v>0</v>
      </c>
    </row>
    <row r="19" spans="1:34" x14ac:dyDescent="0.3">
      <c r="A19">
        <v>10</v>
      </c>
      <c r="B19" s="5" t="s">
        <v>121</v>
      </c>
      <c r="C19" s="175">
        <v>3</v>
      </c>
      <c r="D19" s="179">
        <v>5</v>
      </c>
      <c r="E19" s="183">
        <f t="shared" si="13"/>
        <v>0.375</v>
      </c>
      <c r="F19" s="185">
        <f t="shared" si="14"/>
        <v>0.625</v>
      </c>
      <c r="G19" s="175">
        <v>0</v>
      </c>
      <c r="H19" s="179">
        <v>1</v>
      </c>
      <c r="I19" s="223">
        <f t="shared" si="15"/>
        <v>0</v>
      </c>
      <c r="J19" s="224">
        <f t="shared" si="0"/>
        <v>1</v>
      </c>
      <c r="K19" s="21">
        <v>0</v>
      </c>
      <c r="L19" s="179">
        <v>1</v>
      </c>
      <c r="M19" s="223">
        <f t="shared" si="1"/>
        <v>0</v>
      </c>
      <c r="N19" s="224">
        <f t="shared" si="2"/>
        <v>1</v>
      </c>
      <c r="O19" s="21">
        <v>2</v>
      </c>
      <c r="P19" s="179">
        <v>1</v>
      </c>
      <c r="Q19" s="221">
        <f t="shared" si="3"/>
        <v>0.66666666666666663</v>
      </c>
      <c r="R19" s="224">
        <f t="shared" si="4"/>
        <v>0.33333333333333331</v>
      </c>
      <c r="S19" s="21">
        <v>0</v>
      </c>
      <c r="T19" s="179">
        <v>0</v>
      </c>
      <c r="U19" s="223">
        <v>0</v>
      </c>
      <c r="V19" s="224">
        <v>0</v>
      </c>
      <c r="W19" s="21">
        <v>1</v>
      </c>
      <c r="X19" s="179">
        <v>2</v>
      </c>
      <c r="Y19" s="223">
        <f t="shared" si="7"/>
        <v>0.33333333333333331</v>
      </c>
      <c r="Z19" s="224">
        <f t="shared" si="8"/>
        <v>0.66666666666666663</v>
      </c>
      <c r="AA19" s="21">
        <v>0</v>
      </c>
      <c r="AB19" s="22">
        <v>0</v>
      </c>
      <c r="AC19" s="183">
        <v>0</v>
      </c>
      <c r="AD19" s="186">
        <v>0</v>
      </c>
      <c r="AE19" s="21">
        <v>0</v>
      </c>
      <c r="AF19" s="22">
        <v>0</v>
      </c>
      <c r="AG19" s="183">
        <v>0</v>
      </c>
      <c r="AH19" s="186">
        <v>0</v>
      </c>
    </row>
    <row r="20" spans="1:34" x14ac:dyDescent="0.3">
      <c r="A20">
        <v>11</v>
      </c>
      <c r="B20" s="5" t="s">
        <v>122</v>
      </c>
      <c r="C20" s="175">
        <v>35</v>
      </c>
      <c r="D20" s="179">
        <v>29</v>
      </c>
      <c r="E20" s="183">
        <f t="shared" si="13"/>
        <v>0.546875</v>
      </c>
      <c r="F20" s="185">
        <f t="shared" si="14"/>
        <v>0.453125</v>
      </c>
      <c r="G20" s="175">
        <v>8</v>
      </c>
      <c r="H20" s="179">
        <v>6</v>
      </c>
      <c r="I20" s="223">
        <f t="shared" si="15"/>
        <v>0.5714285714285714</v>
      </c>
      <c r="J20" s="224">
        <f t="shared" si="0"/>
        <v>0.42857142857142855</v>
      </c>
      <c r="K20" s="21">
        <v>1</v>
      </c>
      <c r="L20" s="179">
        <v>1</v>
      </c>
      <c r="M20" s="223">
        <f t="shared" si="1"/>
        <v>0.5</v>
      </c>
      <c r="N20" s="224">
        <f t="shared" si="2"/>
        <v>0.5</v>
      </c>
      <c r="O20" s="21">
        <v>8</v>
      </c>
      <c r="P20" s="179">
        <v>16</v>
      </c>
      <c r="Q20" s="221">
        <f t="shared" si="3"/>
        <v>0.33333333333333331</v>
      </c>
      <c r="R20" s="224">
        <f t="shared" si="4"/>
        <v>0.66666666666666663</v>
      </c>
      <c r="S20" s="21">
        <v>18</v>
      </c>
      <c r="T20" s="179">
        <v>6</v>
      </c>
      <c r="U20" s="223">
        <f t="shared" si="5"/>
        <v>0.75</v>
      </c>
      <c r="V20" s="224">
        <f t="shared" si="6"/>
        <v>0.25</v>
      </c>
      <c r="W20" s="21">
        <v>0</v>
      </c>
      <c r="X20" s="179">
        <v>0</v>
      </c>
      <c r="Y20" s="223">
        <v>0</v>
      </c>
      <c r="Z20" s="224">
        <v>0</v>
      </c>
      <c r="AA20" s="21">
        <v>0</v>
      </c>
      <c r="AB20" s="22">
        <v>0</v>
      </c>
      <c r="AC20" s="183">
        <v>0</v>
      </c>
      <c r="AD20" s="186">
        <v>0</v>
      </c>
      <c r="AE20" s="21">
        <v>0</v>
      </c>
      <c r="AF20" s="22">
        <v>0</v>
      </c>
      <c r="AG20" s="183">
        <v>0</v>
      </c>
      <c r="AH20" s="186">
        <v>0</v>
      </c>
    </row>
    <row r="21" spans="1:34" x14ac:dyDescent="0.3">
      <c r="A21">
        <v>12</v>
      </c>
      <c r="B21" s="5" t="s">
        <v>9</v>
      </c>
      <c r="C21" s="175">
        <v>661</v>
      </c>
      <c r="D21" s="179">
        <v>763</v>
      </c>
      <c r="E21" s="183">
        <f t="shared" si="13"/>
        <v>0.46418539325842695</v>
      </c>
      <c r="F21" s="185">
        <f t="shared" si="14"/>
        <v>0.535814606741573</v>
      </c>
      <c r="G21" s="175">
        <v>113</v>
      </c>
      <c r="H21" s="179">
        <v>137</v>
      </c>
      <c r="I21" s="223">
        <f t="shared" si="15"/>
        <v>0.45200000000000001</v>
      </c>
      <c r="J21" s="224">
        <f t="shared" si="0"/>
        <v>0.54800000000000004</v>
      </c>
      <c r="K21" s="21">
        <v>56</v>
      </c>
      <c r="L21" s="179">
        <v>72</v>
      </c>
      <c r="M21" s="223">
        <f t="shared" si="1"/>
        <v>0.4375</v>
      </c>
      <c r="N21" s="224">
        <f t="shared" si="2"/>
        <v>0.5625</v>
      </c>
      <c r="O21" s="21">
        <v>368</v>
      </c>
      <c r="P21" s="179">
        <v>465</v>
      </c>
      <c r="Q21" s="221">
        <f t="shared" si="3"/>
        <v>0.44177671068427371</v>
      </c>
      <c r="R21" s="224">
        <f t="shared" si="4"/>
        <v>0.55822328931572629</v>
      </c>
      <c r="S21" s="21">
        <v>107</v>
      </c>
      <c r="T21" s="179">
        <v>73</v>
      </c>
      <c r="U21" s="223">
        <f t="shared" si="5"/>
        <v>0.59444444444444444</v>
      </c>
      <c r="V21" s="224">
        <f t="shared" si="6"/>
        <v>0.40555555555555556</v>
      </c>
      <c r="W21" s="21">
        <v>15</v>
      </c>
      <c r="X21" s="179">
        <v>14</v>
      </c>
      <c r="Y21" s="223">
        <f t="shared" si="7"/>
        <v>0.51724137931034486</v>
      </c>
      <c r="Z21" s="224">
        <f t="shared" si="8"/>
        <v>0.48275862068965519</v>
      </c>
      <c r="AA21" s="21">
        <v>0</v>
      </c>
      <c r="AB21" s="22">
        <v>0</v>
      </c>
      <c r="AC21" s="183">
        <v>0</v>
      </c>
      <c r="AD21" s="186">
        <v>0</v>
      </c>
      <c r="AE21" s="21">
        <v>2</v>
      </c>
      <c r="AF21" s="22">
        <v>2</v>
      </c>
      <c r="AG21" s="183">
        <f t="shared" si="11"/>
        <v>0.5</v>
      </c>
      <c r="AH21" s="186">
        <f t="shared" si="12"/>
        <v>0.5</v>
      </c>
    </row>
    <row r="22" spans="1:34" x14ac:dyDescent="0.3">
      <c r="A22">
        <v>13</v>
      </c>
      <c r="B22" s="5" t="s">
        <v>123</v>
      </c>
      <c r="C22" s="175">
        <v>2</v>
      </c>
      <c r="D22" s="179">
        <v>3</v>
      </c>
      <c r="E22" s="183">
        <f t="shared" si="13"/>
        <v>0.4</v>
      </c>
      <c r="F22" s="185">
        <f t="shared" si="14"/>
        <v>0.6</v>
      </c>
      <c r="G22" s="175">
        <v>2</v>
      </c>
      <c r="H22" s="179">
        <v>1</v>
      </c>
      <c r="I22" s="223">
        <f t="shared" si="15"/>
        <v>0.66666666666666663</v>
      </c>
      <c r="J22" s="224">
        <f t="shared" si="0"/>
        <v>0.33333333333333331</v>
      </c>
      <c r="K22" s="21">
        <v>0</v>
      </c>
      <c r="L22" s="179">
        <v>0</v>
      </c>
      <c r="M22" s="223">
        <v>0</v>
      </c>
      <c r="N22" s="224">
        <v>0</v>
      </c>
      <c r="O22" s="21">
        <v>0</v>
      </c>
      <c r="P22" s="179">
        <v>2</v>
      </c>
      <c r="Q22" s="221">
        <f t="shared" si="3"/>
        <v>0</v>
      </c>
      <c r="R22" s="224">
        <f t="shared" si="4"/>
        <v>1</v>
      </c>
      <c r="S22" s="21">
        <v>0</v>
      </c>
      <c r="T22" s="179">
        <v>0</v>
      </c>
      <c r="U22" s="223">
        <v>0</v>
      </c>
      <c r="V22" s="224">
        <v>0</v>
      </c>
      <c r="W22" s="21">
        <v>0</v>
      </c>
      <c r="X22" s="179">
        <v>0</v>
      </c>
      <c r="Y22" s="223">
        <v>0</v>
      </c>
      <c r="Z22" s="224">
        <v>0</v>
      </c>
      <c r="AA22" s="21">
        <v>0</v>
      </c>
      <c r="AB22" s="22">
        <v>0</v>
      </c>
      <c r="AC22" s="183">
        <v>0</v>
      </c>
      <c r="AD22" s="186">
        <v>0</v>
      </c>
      <c r="AE22" s="21">
        <v>0</v>
      </c>
      <c r="AF22" s="22">
        <v>0</v>
      </c>
      <c r="AG22" s="183">
        <v>0</v>
      </c>
      <c r="AH22" s="186">
        <v>0</v>
      </c>
    </row>
    <row r="23" spans="1:34" x14ac:dyDescent="0.3">
      <c r="A23">
        <v>14</v>
      </c>
      <c r="B23" s="5" t="s">
        <v>277</v>
      </c>
      <c r="C23" s="175">
        <v>61</v>
      </c>
      <c r="D23" s="179">
        <v>92</v>
      </c>
      <c r="E23" s="183">
        <f t="shared" si="13"/>
        <v>0.39869281045751637</v>
      </c>
      <c r="F23" s="185">
        <f t="shared" si="14"/>
        <v>0.60130718954248363</v>
      </c>
      <c r="G23" s="175">
        <v>11</v>
      </c>
      <c r="H23" s="179">
        <v>26</v>
      </c>
      <c r="I23" s="223">
        <f t="shared" si="15"/>
        <v>0.29729729729729731</v>
      </c>
      <c r="J23" s="224">
        <f t="shared" si="0"/>
        <v>0.70270270270270274</v>
      </c>
      <c r="K23" s="21">
        <v>0</v>
      </c>
      <c r="L23" s="179">
        <v>4</v>
      </c>
      <c r="M23" s="223">
        <f t="shared" si="1"/>
        <v>0</v>
      </c>
      <c r="N23" s="224">
        <f t="shared" si="2"/>
        <v>1</v>
      </c>
      <c r="O23" s="21">
        <v>37</v>
      </c>
      <c r="P23" s="179">
        <v>50</v>
      </c>
      <c r="Q23" s="221">
        <f t="shared" si="3"/>
        <v>0.42528735632183906</v>
      </c>
      <c r="R23" s="224">
        <f t="shared" si="4"/>
        <v>0.57471264367816088</v>
      </c>
      <c r="S23" s="21">
        <v>5</v>
      </c>
      <c r="T23" s="179">
        <v>0</v>
      </c>
      <c r="U23" s="223">
        <f t="shared" si="5"/>
        <v>1</v>
      </c>
      <c r="V23" s="224">
        <f t="shared" si="6"/>
        <v>0</v>
      </c>
      <c r="W23" s="21">
        <v>8</v>
      </c>
      <c r="X23" s="179">
        <v>12</v>
      </c>
      <c r="Y23" s="223">
        <f t="shared" si="7"/>
        <v>0.4</v>
      </c>
      <c r="Z23" s="224">
        <f t="shared" si="8"/>
        <v>0.6</v>
      </c>
      <c r="AA23" s="21">
        <v>0</v>
      </c>
      <c r="AB23" s="22">
        <v>0</v>
      </c>
      <c r="AC23" s="183">
        <v>0</v>
      </c>
      <c r="AD23" s="186">
        <v>0</v>
      </c>
      <c r="AE23" s="21">
        <v>0</v>
      </c>
      <c r="AF23" s="22">
        <v>0</v>
      </c>
      <c r="AG23" s="183">
        <v>0</v>
      </c>
      <c r="AH23" s="186">
        <v>0</v>
      </c>
    </row>
    <row r="24" spans="1:34" x14ac:dyDescent="0.3">
      <c r="A24">
        <v>15</v>
      </c>
      <c r="B24" s="5" t="s">
        <v>10</v>
      </c>
      <c r="C24" s="175">
        <v>345</v>
      </c>
      <c r="D24" s="179">
        <v>419</v>
      </c>
      <c r="E24" s="183">
        <f t="shared" si="13"/>
        <v>0.45157068062827227</v>
      </c>
      <c r="F24" s="185">
        <f t="shared" si="14"/>
        <v>0.54842931937172779</v>
      </c>
      <c r="G24" s="175">
        <v>106</v>
      </c>
      <c r="H24" s="179">
        <v>125</v>
      </c>
      <c r="I24" s="223">
        <f t="shared" si="15"/>
        <v>0.45887445887445888</v>
      </c>
      <c r="J24" s="224">
        <f t="shared" si="0"/>
        <v>0.54112554112554112</v>
      </c>
      <c r="K24" s="21">
        <v>24</v>
      </c>
      <c r="L24" s="179">
        <v>35</v>
      </c>
      <c r="M24" s="223">
        <f t="shared" si="1"/>
        <v>0.40677966101694918</v>
      </c>
      <c r="N24" s="224">
        <f t="shared" si="2"/>
        <v>0.59322033898305082</v>
      </c>
      <c r="O24" s="21">
        <v>193</v>
      </c>
      <c r="P24" s="179">
        <v>229</v>
      </c>
      <c r="Q24" s="221">
        <f t="shared" si="3"/>
        <v>0.45734597156398105</v>
      </c>
      <c r="R24" s="224">
        <f t="shared" si="4"/>
        <v>0.54265402843601895</v>
      </c>
      <c r="S24" s="21">
        <v>13</v>
      </c>
      <c r="T24" s="179">
        <v>13</v>
      </c>
      <c r="U24" s="223">
        <f t="shared" si="5"/>
        <v>0.5</v>
      </c>
      <c r="V24" s="224">
        <f t="shared" si="6"/>
        <v>0.5</v>
      </c>
      <c r="W24" s="21">
        <v>7</v>
      </c>
      <c r="X24" s="179">
        <v>16</v>
      </c>
      <c r="Y24" s="223">
        <f t="shared" si="7"/>
        <v>0.30434782608695654</v>
      </c>
      <c r="Z24" s="224">
        <f t="shared" si="8"/>
        <v>0.69565217391304346</v>
      </c>
      <c r="AA24" s="21">
        <v>1</v>
      </c>
      <c r="AB24" s="22">
        <v>0</v>
      </c>
      <c r="AC24" s="183">
        <f t="shared" si="9"/>
        <v>1</v>
      </c>
      <c r="AD24" s="186">
        <f t="shared" si="10"/>
        <v>0</v>
      </c>
      <c r="AE24" s="21">
        <v>1</v>
      </c>
      <c r="AF24" s="22">
        <v>1</v>
      </c>
      <c r="AG24" s="183">
        <f t="shared" si="11"/>
        <v>0.5</v>
      </c>
      <c r="AH24" s="186">
        <f t="shared" si="12"/>
        <v>0.5</v>
      </c>
    </row>
    <row r="25" spans="1:34" x14ac:dyDescent="0.3">
      <c r="A25">
        <v>16</v>
      </c>
      <c r="B25" s="5" t="s">
        <v>11</v>
      </c>
      <c r="C25" s="175">
        <v>30</v>
      </c>
      <c r="D25" s="179">
        <v>34</v>
      </c>
      <c r="E25" s="183">
        <f t="shared" si="13"/>
        <v>0.46875</v>
      </c>
      <c r="F25" s="185">
        <f t="shared" si="14"/>
        <v>0.53125</v>
      </c>
      <c r="G25" s="175">
        <v>5</v>
      </c>
      <c r="H25" s="179">
        <v>6</v>
      </c>
      <c r="I25" s="223">
        <f t="shared" si="15"/>
        <v>0.45454545454545453</v>
      </c>
      <c r="J25" s="224">
        <f t="shared" si="0"/>
        <v>0.54545454545454541</v>
      </c>
      <c r="K25" s="21">
        <v>3</v>
      </c>
      <c r="L25" s="179">
        <v>4</v>
      </c>
      <c r="M25" s="223">
        <f t="shared" si="1"/>
        <v>0.42857142857142855</v>
      </c>
      <c r="N25" s="224">
        <f t="shared" si="2"/>
        <v>0.5714285714285714</v>
      </c>
      <c r="O25" s="21">
        <v>11</v>
      </c>
      <c r="P25" s="179">
        <v>16</v>
      </c>
      <c r="Q25" s="221">
        <f t="shared" si="3"/>
        <v>0.40740740740740738</v>
      </c>
      <c r="R25" s="224">
        <f t="shared" si="4"/>
        <v>0.59259259259259256</v>
      </c>
      <c r="S25" s="21">
        <v>11</v>
      </c>
      <c r="T25" s="179">
        <v>8</v>
      </c>
      <c r="U25" s="223">
        <f t="shared" si="5"/>
        <v>0.57894736842105265</v>
      </c>
      <c r="V25" s="224">
        <f t="shared" si="6"/>
        <v>0.42105263157894735</v>
      </c>
      <c r="W25" s="21">
        <v>0</v>
      </c>
      <c r="X25" s="179">
        <v>0</v>
      </c>
      <c r="Y25" s="223">
        <v>0</v>
      </c>
      <c r="Z25" s="224">
        <v>0</v>
      </c>
      <c r="AA25" s="21">
        <v>0</v>
      </c>
      <c r="AB25" s="22">
        <v>0</v>
      </c>
      <c r="AC25" s="183">
        <v>0</v>
      </c>
      <c r="AD25" s="186">
        <v>0</v>
      </c>
      <c r="AE25" s="21">
        <v>0</v>
      </c>
      <c r="AF25" s="22">
        <v>0</v>
      </c>
      <c r="AG25" s="183">
        <v>0</v>
      </c>
      <c r="AH25" s="186">
        <v>0</v>
      </c>
    </row>
    <row r="26" spans="1:34" x14ac:dyDescent="0.3">
      <c r="A26">
        <v>17</v>
      </c>
      <c r="B26" s="5" t="s">
        <v>278</v>
      </c>
      <c r="C26" s="175">
        <v>813</v>
      </c>
      <c r="D26" s="179">
        <v>990</v>
      </c>
      <c r="E26" s="183">
        <f t="shared" si="13"/>
        <v>0.45091514143094841</v>
      </c>
      <c r="F26" s="185">
        <f t="shared" si="14"/>
        <v>0.54908485856905154</v>
      </c>
      <c r="G26" s="175">
        <v>169</v>
      </c>
      <c r="H26" s="179">
        <v>172</v>
      </c>
      <c r="I26" s="223">
        <f t="shared" si="15"/>
        <v>0.49560117302052786</v>
      </c>
      <c r="J26" s="224">
        <f t="shared" si="0"/>
        <v>0.50439882697947214</v>
      </c>
      <c r="K26" s="21">
        <v>28</v>
      </c>
      <c r="L26" s="179">
        <v>54</v>
      </c>
      <c r="M26" s="223">
        <f t="shared" si="1"/>
        <v>0.34146341463414637</v>
      </c>
      <c r="N26" s="224">
        <f t="shared" si="2"/>
        <v>0.65853658536585369</v>
      </c>
      <c r="O26" s="21">
        <v>466</v>
      </c>
      <c r="P26" s="179">
        <v>662</v>
      </c>
      <c r="Q26" s="221">
        <f t="shared" si="3"/>
        <v>0.41312056737588654</v>
      </c>
      <c r="R26" s="224">
        <f t="shared" si="4"/>
        <v>0.58687943262411346</v>
      </c>
      <c r="S26" s="21">
        <v>110</v>
      </c>
      <c r="T26" s="179">
        <v>72</v>
      </c>
      <c r="U26" s="223">
        <f t="shared" si="5"/>
        <v>0.60439560439560436</v>
      </c>
      <c r="V26" s="224">
        <f t="shared" si="6"/>
        <v>0.39560439560439559</v>
      </c>
      <c r="W26" s="21">
        <v>37</v>
      </c>
      <c r="X26" s="179">
        <v>27</v>
      </c>
      <c r="Y26" s="223">
        <f t="shared" si="7"/>
        <v>0.578125</v>
      </c>
      <c r="Z26" s="224">
        <f t="shared" si="8"/>
        <v>0.421875</v>
      </c>
      <c r="AA26" s="21">
        <v>0</v>
      </c>
      <c r="AB26" s="22">
        <v>0</v>
      </c>
      <c r="AC26" s="183">
        <v>0</v>
      </c>
      <c r="AD26" s="186">
        <v>0</v>
      </c>
      <c r="AE26" s="21">
        <v>3</v>
      </c>
      <c r="AF26" s="22">
        <v>3</v>
      </c>
      <c r="AG26" s="183">
        <f t="shared" si="11"/>
        <v>0.5</v>
      </c>
      <c r="AH26" s="186">
        <f t="shared" si="12"/>
        <v>0.5</v>
      </c>
    </row>
    <row r="27" spans="1:34" x14ac:dyDescent="0.3">
      <c r="A27">
        <v>18</v>
      </c>
      <c r="B27" s="5" t="s">
        <v>12</v>
      </c>
      <c r="C27" s="175">
        <v>474</v>
      </c>
      <c r="D27" s="179">
        <v>604</v>
      </c>
      <c r="E27" s="183">
        <f t="shared" si="13"/>
        <v>0.43970315398886828</v>
      </c>
      <c r="F27" s="185">
        <f t="shared" si="14"/>
        <v>0.56029684601113172</v>
      </c>
      <c r="G27" s="175">
        <v>107</v>
      </c>
      <c r="H27" s="179">
        <v>115</v>
      </c>
      <c r="I27" s="223">
        <f t="shared" si="15"/>
        <v>0.481981981981982</v>
      </c>
      <c r="J27" s="224">
        <f t="shared" si="0"/>
        <v>0.51801801801801806</v>
      </c>
      <c r="K27" s="21">
        <v>39</v>
      </c>
      <c r="L27" s="179">
        <v>58</v>
      </c>
      <c r="M27" s="223">
        <f t="shared" si="1"/>
        <v>0.40206185567010311</v>
      </c>
      <c r="N27" s="224">
        <f t="shared" si="2"/>
        <v>0.59793814432989689</v>
      </c>
      <c r="O27" s="21">
        <v>234</v>
      </c>
      <c r="P27" s="179">
        <v>327</v>
      </c>
      <c r="Q27" s="221">
        <f t="shared" si="3"/>
        <v>0.41711229946524064</v>
      </c>
      <c r="R27" s="224">
        <f t="shared" si="4"/>
        <v>0.58288770053475936</v>
      </c>
      <c r="S27" s="21">
        <v>68</v>
      </c>
      <c r="T27" s="179">
        <v>67</v>
      </c>
      <c r="U27" s="223">
        <f t="shared" si="5"/>
        <v>0.50370370370370365</v>
      </c>
      <c r="V27" s="224">
        <f t="shared" si="6"/>
        <v>0.49629629629629629</v>
      </c>
      <c r="W27" s="21">
        <v>26</v>
      </c>
      <c r="X27" s="179">
        <v>31</v>
      </c>
      <c r="Y27" s="223">
        <f t="shared" si="7"/>
        <v>0.45614035087719296</v>
      </c>
      <c r="Z27" s="224">
        <f t="shared" si="8"/>
        <v>0.54385964912280704</v>
      </c>
      <c r="AA27" s="21">
        <v>0</v>
      </c>
      <c r="AB27" s="22">
        <v>0</v>
      </c>
      <c r="AC27" s="183">
        <v>0</v>
      </c>
      <c r="AD27" s="186">
        <v>0</v>
      </c>
      <c r="AE27" s="21">
        <v>0</v>
      </c>
      <c r="AF27" s="22">
        <v>6</v>
      </c>
      <c r="AG27" s="183">
        <f t="shared" si="11"/>
        <v>0</v>
      </c>
      <c r="AH27" s="186">
        <f t="shared" si="12"/>
        <v>1</v>
      </c>
    </row>
    <row r="28" spans="1:34" x14ac:dyDescent="0.3">
      <c r="A28">
        <v>19</v>
      </c>
      <c r="B28" s="5" t="s">
        <v>13</v>
      </c>
      <c r="C28" s="175">
        <v>53</v>
      </c>
      <c r="D28" s="179">
        <v>50</v>
      </c>
      <c r="E28" s="183">
        <f t="shared" si="13"/>
        <v>0.5145631067961165</v>
      </c>
      <c r="F28" s="185">
        <f t="shared" si="14"/>
        <v>0.4854368932038835</v>
      </c>
      <c r="G28" s="175">
        <v>16</v>
      </c>
      <c r="H28" s="179">
        <v>15</v>
      </c>
      <c r="I28" s="223">
        <f t="shared" si="15"/>
        <v>0.5161290322580645</v>
      </c>
      <c r="J28" s="224">
        <f t="shared" si="0"/>
        <v>0.4838709677419355</v>
      </c>
      <c r="K28" s="21">
        <v>3</v>
      </c>
      <c r="L28" s="179">
        <v>2</v>
      </c>
      <c r="M28" s="223">
        <f t="shared" si="1"/>
        <v>0.6</v>
      </c>
      <c r="N28" s="224">
        <f t="shared" si="2"/>
        <v>0.4</v>
      </c>
      <c r="O28" s="21">
        <v>25</v>
      </c>
      <c r="P28" s="179">
        <v>23</v>
      </c>
      <c r="Q28" s="221">
        <f t="shared" si="3"/>
        <v>0.52083333333333337</v>
      </c>
      <c r="R28" s="224">
        <f t="shared" si="4"/>
        <v>0.47916666666666669</v>
      </c>
      <c r="S28" s="21">
        <v>3</v>
      </c>
      <c r="T28" s="179">
        <v>3</v>
      </c>
      <c r="U28" s="223">
        <f t="shared" si="5"/>
        <v>0.5</v>
      </c>
      <c r="V28" s="224">
        <f t="shared" si="6"/>
        <v>0.5</v>
      </c>
      <c r="W28" s="21">
        <v>6</v>
      </c>
      <c r="X28" s="179">
        <v>6</v>
      </c>
      <c r="Y28" s="223">
        <f t="shared" si="7"/>
        <v>0.5</v>
      </c>
      <c r="Z28" s="224">
        <f t="shared" si="8"/>
        <v>0.5</v>
      </c>
      <c r="AA28" s="21">
        <v>0</v>
      </c>
      <c r="AB28" s="22">
        <v>0</v>
      </c>
      <c r="AC28" s="183">
        <v>0</v>
      </c>
      <c r="AD28" s="186">
        <v>0</v>
      </c>
      <c r="AE28" s="21">
        <v>0</v>
      </c>
      <c r="AF28" s="22">
        <v>1</v>
      </c>
      <c r="AG28" s="183">
        <f t="shared" si="11"/>
        <v>0</v>
      </c>
      <c r="AH28" s="186">
        <f t="shared" si="12"/>
        <v>1</v>
      </c>
    </row>
    <row r="29" spans="1:34" x14ac:dyDescent="0.3">
      <c r="A29">
        <v>20</v>
      </c>
      <c r="B29" s="5" t="s">
        <v>14</v>
      </c>
      <c r="C29" s="175">
        <v>115</v>
      </c>
      <c r="D29" s="179">
        <v>164</v>
      </c>
      <c r="E29" s="183">
        <f t="shared" si="13"/>
        <v>0.41218637992831542</v>
      </c>
      <c r="F29" s="185">
        <f t="shared" si="14"/>
        <v>0.58781362007168458</v>
      </c>
      <c r="G29" s="175">
        <v>36</v>
      </c>
      <c r="H29" s="179">
        <v>45</v>
      </c>
      <c r="I29" s="223">
        <f t="shared" si="15"/>
        <v>0.44444444444444442</v>
      </c>
      <c r="J29" s="224">
        <f t="shared" si="0"/>
        <v>0.55555555555555558</v>
      </c>
      <c r="K29" s="21">
        <v>26</v>
      </c>
      <c r="L29" s="179">
        <v>31</v>
      </c>
      <c r="M29" s="223">
        <f t="shared" si="1"/>
        <v>0.45614035087719296</v>
      </c>
      <c r="N29" s="224">
        <f t="shared" si="2"/>
        <v>0.54385964912280704</v>
      </c>
      <c r="O29" s="21">
        <v>47</v>
      </c>
      <c r="P29" s="179">
        <v>71</v>
      </c>
      <c r="Q29" s="221">
        <f t="shared" si="3"/>
        <v>0.39830508474576271</v>
      </c>
      <c r="R29" s="224">
        <f t="shared" si="4"/>
        <v>0.60169491525423724</v>
      </c>
      <c r="S29" s="21">
        <v>2</v>
      </c>
      <c r="T29" s="179">
        <v>7</v>
      </c>
      <c r="U29" s="223">
        <f t="shared" si="5"/>
        <v>0.22222222222222221</v>
      </c>
      <c r="V29" s="224">
        <f t="shared" si="6"/>
        <v>0.77777777777777779</v>
      </c>
      <c r="W29" s="21">
        <v>3</v>
      </c>
      <c r="X29" s="179">
        <v>9</v>
      </c>
      <c r="Y29" s="223">
        <f t="shared" si="7"/>
        <v>0.25</v>
      </c>
      <c r="Z29" s="224">
        <f t="shared" si="8"/>
        <v>0.75</v>
      </c>
      <c r="AA29" s="21">
        <v>1</v>
      </c>
      <c r="AB29" s="22">
        <v>0</v>
      </c>
      <c r="AC29" s="183">
        <f t="shared" si="9"/>
        <v>1</v>
      </c>
      <c r="AD29" s="186">
        <f t="shared" si="10"/>
        <v>0</v>
      </c>
      <c r="AE29" s="21">
        <v>0</v>
      </c>
      <c r="AF29" s="22">
        <v>1</v>
      </c>
      <c r="AG29" s="183">
        <f t="shared" si="11"/>
        <v>0</v>
      </c>
      <c r="AH29" s="186">
        <f t="shared" si="12"/>
        <v>1</v>
      </c>
    </row>
    <row r="30" spans="1:34" x14ac:dyDescent="0.3">
      <c r="A30">
        <v>21</v>
      </c>
      <c r="B30" s="5" t="s">
        <v>279</v>
      </c>
      <c r="C30" s="175">
        <v>39</v>
      </c>
      <c r="D30" s="179">
        <v>39</v>
      </c>
      <c r="E30" s="183">
        <f t="shared" si="13"/>
        <v>0.5</v>
      </c>
      <c r="F30" s="185">
        <f t="shared" si="14"/>
        <v>0.5</v>
      </c>
      <c r="G30" s="175">
        <v>16</v>
      </c>
      <c r="H30" s="179">
        <v>9</v>
      </c>
      <c r="I30" s="223">
        <f t="shared" si="15"/>
        <v>0.64</v>
      </c>
      <c r="J30" s="224">
        <f t="shared" si="0"/>
        <v>0.36</v>
      </c>
      <c r="K30" s="21">
        <v>8</v>
      </c>
      <c r="L30" s="179">
        <v>9</v>
      </c>
      <c r="M30" s="223">
        <f t="shared" si="1"/>
        <v>0.47058823529411764</v>
      </c>
      <c r="N30" s="224">
        <f t="shared" si="2"/>
        <v>0.52941176470588236</v>
      </c>
      <c r="O30" s="21">
        <v>12</v>
      </c>
      <c r="P30" s="179">
        <v>19</v>
      </c>
      <c r="Q30" s="221">
        <f t="shared" si="3"/>
        <v>0.38709677419354838</v>
      </c>
      <c r="R30" s="224">
        <f t="shared" si="4"/>
        <v>0.61290322580645162</v>
      </c>
      <c r="S30" s="21">
        <v>1</v>
      </c>
      <c r="T30" s="179">
        <v>0</v>
      </c>
      <c r="U30" s="223">
        <f t="shared" si="5"/>
        <v>1</v>
      </c>
      <c r="V30" s="224">
        <f t="shared" si="6"/>
        <v>0</v>
      </c>
      <c r="W30" s="21">
        <v>2</v>
      </c>
      <c r="X30" s="179">
        <v>2</v>
      </c>
      <c r="Y30" s="223">
        <f t="shared" si="7"/>
        <v>0.5</v>
      </c>
      <c r="Z30" s="224">
        <f t="shared" si="8"/>
        <v>0.5</v>
      </c>
      <c r="AA30" s="21">
        <v>0</v>
      </c>
      <c r="AB30" s="22">
        <v>0</v>
      </c>
      <c r="AC30" s="183">
        <v>0</v>
      </c>
      <c r="AD30" s="186">
        <v>0</v>
      </c>
      <c r="AE30" s="21">
        <v>0</v>
      </c>
      <c r="AF30" s="22">
        <v>0</v>
      </c>
      <c r="AG30" s="183">
        <v>0</v>
      </c>
      <c r="AH30" s="186">
        <v>0</v>
      </c>
    </row>
    <row r="31" spans="1:34" x14ac:dyDescent="0.3">
      <c r="A31">
        <v>22</v>
      </c>
      <c r="B31" s="5" t="s">
        <v>280</v>
      </c>
      <c r="C31" s="175">
        <v>58</v>
      </c>
      <c r="D31" s="179">
        <v>83</v>
      </c>
      <c r="E31" s="183">
        <f t="shared" si="13"/>
        <v>0.41134751773049644</v>
      </c>
      <c r="F31" s="185">
        <f t="shared" si="14"/>
        <v>0.58865248226950351</v>
      </c>
      <c r="G31" s="175">
        <v>12</v>
      </c>
      <c r="H31" s="179">
        <v>17</v>
      </c>
      <c r="I31" s="223">
        <f t="shared" si="15"/>
        <v>0.41379310344827586</v>
      </c>
      <c r="J31" s="224">
        <f t="shared" si="0"/>
        <v>0.58620689655172409</v>
      </c>
      <c r="K31" s="21">
        <v>1</v>
      </c>
      <c r="L31" s="179">
        <v>0</v>
      </c>
      <c r="M31" s="223">
        <f t="shared" si="1"/>
        <v>1</v>
      </c>
      <c r="N31" s="224">
        <f t="shared" si="2"/>
        <v>0</v>
      </c>
      <c r="O31" s="21">
        <v>33</v>
      </c>
      <c r="P31" s="179">
        <v>49</v>
      </c>
      <c r="Q31" s="221">
        <f t="shared" si="3"/>
        <v>0.40243902439024393</v>
      </c>
      <c r="R31" s="224">
        <f t="shared" si="4"/>
        <v>0.59756097560975607</v>
      </c>
      <c r="S31" s="21">
        <v>7</v>
      </c>
      <c r="T31" s="179">
        <v>10</v>
      </c>
      <c r="U31" s="223">
        <f t="shared" si="5"/>
        <v>0.41176470588235292</v>
      </c>
      <c r="V31" s="224">
        <f t="shared" si="6"/>
        <v>0.58823529411764708</v>
      </c>
      <c r="W31" s="21">
        <v>4</v>
      </c>
      <c r="X31" s="179">
        <v>3</v>
      </c>
      <c r="Y31" s="223">
        <f t="shared" si="7"/>
        <v>0.5714285714285714</v>
      </c>
      <c r="Z31" s="224">
        <f t="shared" si="8"/>
        <v>0.42857142857142855</v>
      </c>
      <c r="AA31" s="21">
        <v>0</v>
      </c>
      <c r="AB31" s="22">
        <v>0</v>
      </c>
      <c r="AC31" s="183">
        <v>0</v>
      </c>
      <c r="AD31" s="186">
        <v>0</v>
      </c>
      <c r="AE31" s="21">
        <v>1</v>
      </c>
      <c r="AF31" s="22">
        <v>4</v>
      </c>
      <c r="AG31" s="183">
        <f t="shared" si="11"/>
        <v>0.2</v>
      </c>
      <c r="AH31" s="186">
        <f t="shared" si="12"/>
        <v>0.8</v>
      </c>
    </row>
    <row r="32" spans="1:34" x14ac:dyDescent="0.3">
      <c r="A32">
        <v>23</v>
      </c>
      <c r="B32" s="5" t="s">
        <v>153</v>
      </c>
      <c r="C32" s="175">
        <v>4</v>
      </c>
      <c r="D32" s="179">
        <v>8</v>
      </c>
      <c r="E32" s="183">
        <f t="shared" si="13"/>
        <v>0.33333333333333331</v>
      </c>
      <c r="F32" s="185">
        <f t="shared" si="14"/>
        <v>0.66666666666666663</v>
      </c>
      <c r="G32" s="175">
        <v>2</v>
      </c>
      <c r="H32" s="179">
        <v>3</v>
      </c>
      <c r="I32" s="223">
        <f t="shared" si="15"/>
        <v>0.4</v>
      </c>
      <c r="J32" s="224">
        <f t="shared" si="0"/>
        <v>0.6</v>
      </c>
      <c r="K32" s="21">
        <v>0</v>
      </c>
      <c r="L32" s="179">
        <v>0</v>
      </c>
      <c r="M32" s="223">
        <v>0</v>
      </c>
      <c r="N32" s="224">
        <v>0</v>
      </c>
      <c r="O32" s="21">
        <v>2</v>
      </c>
      <c r="P32" s="179">
        <v>5</v>
      </c>
      <c r="Q32" s="221">
        <f t="shared" si="3"/>
        <v>0.2857142857142857</v>
      </c>
      <c r="R32" s="224">
        <f t="shared" si="4"/>
        <v>0.7142857142857143</v>
      </c>
      <c r="S32" s="21">
        <v>0</v>
      </c>
      <c r="T32" s="179">
        <v>0</v>
      </c>
      <c r="U32" s="223">
        <v>0</v>
      </c>
      <c r="V32" s="224">
        <v>0</v>
      </c>
      <c r="W32" s="21">
        <v>0</v>
      </c>
      <c r="X32" s="179">
        <v>0</v>
      </c>
      <c r="Y32" s="223">
        <v>0</v>
      </c>
      <c r="Z32" s="224">
        <v>0</v>
      </c>
      <c r="AA32" s="21">
        <v>0</v>
      </c>
      <c r="AB32" s="22">
        <v>0</v>
      </c>
      <c r="AC32" s="183">
        <v>0</v>
      </c>
      <c r="AD32" s="186">
        <v>0</v>
      </c>
      <c r="AE32" s="21">
        <v>0</v>
      </c>
      <c r="AF32" s="22">
        <v>0</v>
      </c>
      <c r="AG32" s="183">
        <v>0</v>
      </c>
      <c r="AH32" s="186">
        <v>0</v>
      </c>
    </row>
    <row r="33" spans="1:34" x14ac:dyDescent="0.3">
      <c r="A33">
        <v>24</v>
      </c>
      <c r="B33" s="5" t="s">
        <v>15</v>
      </c>
      <c r="C33" s="175">
        <v>84</v>
      </c>
      <c r="D33" s="179">
        <v>129</v>
      </c>
      <c r="E33" s="183">
        <f t="shared" si="13"/>
        <v>0.39436619718309857</v>
      </c>
      <c r="F33" s="185">
        <f t="shared" si="14"/>
        <v>0.60563380281690138</v>
      </c>
      <c r="G33" s="175">
        <v>15</v>
      </c>
      <c r="H33" s="179">
        <v>20</v>
      </c>
      <c r="I33" s="223">
        <f t="shared" si="15"/>
        <v>0.42857142857142855</v>
      </c>
      <c r="J33" s="224">
        <f t="shared" si="0"/>
        <v>0.5714285714285714</v>
      </c>
      <c r="K33" s="21">
        <v>7</v>
      </c>
      <c r="L33" s="179">
        <v>6</v>
      </c>
      <c r="M33" s="223">
        <f t="shared" si="1"/>
        <v>0.53846153846153844</v>
      </c>
      <c r="N33" s="224">
        <f t="shared" si="2"/>
        <v>0.46153846153846156</v>
      </c>
      <c r="O33" s="21">
        <v>52</v>
      </c>
      <c r="P33" s="179">
        <v>93</v>
      </c>
      <c r="Q33" s="221">
        <f t="shared" si="3"/>
        <v>0.35862068965517241</v>
      </c>
      <c r="R33" s="224">
        <f t="shared" si="4"/>
        <v>0.64137931034482754</v>
      </c>
      <c r="S33" s="21">
        <v>9</v>
      </c>
      <c r="T33" s="179">
        <v>6</v>
      </c>
      <c r="U33" s="223">
        <f t="shared" si="5"/>
        <v>0.6</v>
      </c>
      <c r="V33" s="224">
        <f t="shared" si="6"/>
        <v>0.4</v>
      </c>
      <c r="W33" s="21">
        <v>0</v>
      </c>
      <c r="X33" s="179">
        <v>1</v>
      </c>
      <c r="Y33" s="223">
        <f t="shared" si="7"/>
        <v>0</v>
      </c>
      <c r="Z33" s="224">
        <f t="shared" si="8"/>
        <v>1</v>
      </c>
      <c r="AA33" s="175">
        <v>1</v>
      </c>
      <c r="AB33" s="198">
        <v>0</v>
      </c>
      <c r="AC33" s="183">
        <f t="shared" si="9"/>
        <v>1</v>
      </c>
      <c r="AD33" s="186">
        <f t="shared" si="10"/>
        <v>0</v>
      </c>
      <c r="AE33" s="175">
        <v>0</v>
      </c>
      <c r="AF33" s="198">
        <v>3</v>
      </c>
      <c r="AG33" s="183">
        <f t="shared" si="11"/>
        <v>0</v>
      </c>
      <c r="AH33" s="186">
        <f t="shared" si="12"/>
        <v>1</v>
      </c>
    </row>
    <row r="34" spans="1:34" x14ac:dyDescent="0.3">
      <c r="A34">
        <v>25</v>
      </c>
      <c r="B34" s="5" t="s">
        <v>16</v>
      </c>
      <c r="C34" s="175">
        <v>16</v>
      </c>
      <c r="D34" s="179">
        <v>17</v>
      </c>
      <c r="E34" s="183">
        <f t="shared" si="13"/>
        <v>0.48484848484848486</v>
      </c>
      <c r="F34" s="185">
        <f t="shared" si="14"/>
        <v>0.51515151515151514</v>
      </c>
      <c r="G34" s="175">
        <v>4</v>
      </c>
      <c r="H34" s="179">
        <v>3</v>
      </c>
      <c r="I34" s="223">
        <f t="shared" si="15"/>
        <v>0.5714285714285714</v>
      </c>
      <c r="J34" s="224">
        <f t="shared" si="0"/>
        <v>0.42857142857142855</v>
      </c>
      <c r="K34" s="21">
        <v>6</v>
      </c>
      <c r="L34" s="179">
        <v>1</v>
      </c>
      <c r="M34" s="223">
        <f t="shared" si="1"/>
        <v>0.8571428571428571</v>
      </c>
      <c r="N34" s="224">
        <f t="shared" si="2"/>
        <v>0.14285714285714285</v>
      </c>
      <c r="O34" s="21">
        <v>6</v>
      </c>
      <c r="P34" s="179">
        <v>13</v>
      </c>
      <c r="Q34" s="221">
        <f t="shared" si="3"/>
        <v>0.31578947368421051</v>
      </c>
      <c r="R34" s="224">
        <f t="shared" si="4"/>
        <v>0.68421052631578949</v>
      </c>
      <c r="S34" s="21">
        <v>0</v>
      </c>
      <c r="T34" s="179">
        <v>0</v>
      </c>
      <c r="U34" s="223">
        <v>0</v>
      </c>
      <c r="V34" s="224">
        <v>0</v>
      </c>
      <c r="W34" s="21">
        <v>0</v>
      </c>
      <c r="X34" s="179">
        <v>0</v>
      </c>
      <c r="Y34" s="223">
        <v>0</v>
      </c>
      <c r="Z34" s="224">
        <v>0</v>
      </c>
      <c r="AA34" s="21">
        <v>0</v>
      </c>
      <c r="AB34" s="22">
        <v>0</v>
      </c>
      <c r="AC34" s="183">
        <v>0</v>
      </c>
      <c r="AD34" s="186">
        <v>0</v>
      </c>
      <c r="AE34" s="21">
        <v>0</v>
      </c>
      <c r="AF34" s="22">
        <v>0</v>
      </c>
      <c r="AG34" s="183">
        <v>0</v>
      </c>
      <c r="AH34" s="186">
        <v>0</v>
      </c>
    </row>
    <row r="35" spans="1:34" x14ac:dyDescent="0.3">
      <c r="A35">
        <v>26</v>
      </c>
      <c r="B35" s="5" t="s">
        <v>17</v>
      </c>
      <c r="C35" s="175">
        <v>16</v>
      </c>
      <c r="D35" s="179">
        <v>15</v>
      </c>
      <c r="E35" s="183">
        <f t="shared" si="13"/>
        <v>0.5161290322580645</v>
      </c>
      <c r="F35" s="185">
        <f t="shared" si="14"/>
        <v>0.4838709677419355</v>
      </c>
      <c r="G35" s="175">
        <v>7</v>
      </c>
      <c r="H35" s="179">
        <v>7</v>
      </c>
      <c r="I35" s="223">
        <f t="shared" si="15"/>
        <v>0.5</v>
      </c>
      <c r="J35" s="224">
        <f t="shared" si="0"/>
        <v>0.5</v>
      </c>
      <c r="K35" s="21">
        <v>0</v>
      </c>
      <c r="L35" s="179">
        <v>3</v>
      </c>
      <c r="M35" s="223">
        <f t="shared" si="1"/>
        <v>0</v>
      </c>
      <c r="N35" s="224">
        <f t="shared" si="2"/>
        <v>1</v>
      </c>
      <c r="O35" s="21">
        <v>8</v>
      </c>
      <c r="P35" s="179">
        <v>4</v>
      </c>
      <c r="Q35" s="221">
        <f t="shared" si="3"/>
        <v>0.66666666666666663</v>
      </c>
      <c r="R35" s="224">
        <f t="shared" si="4"/>
        <v>0.33333333333333331</v>
      </c>
      <c r="S35" s="21">
        <v>1</v>
      </c>
      <c r="T35" s="179">
        <v>0</v>
      </c>
      <c r="U35" s="223">
        <f t="shared" si="5"/>
        <v>1</v>
      </c>
      <c r="V35" s="224">
        <f t="shared" si="6"/>
        <v>0</v>
      </c>
      <c r="W35" s="21">
        <v>0</v>
      </c>
      <c r="X35" s="179">
        <v>1</v>
      </c>
      <c r="Y35" s="223">
        <f t="shared" si="7"/>
        <v>0</v>
      </c>
      <c r="Z35" s="224">
        <f t="shared" si="8"/>
        <v>1</v>
      </c>
      <c r="AA35" s="21">
        <v>0</v>
      </c>
      <c r="AB35" s="22">
        <v>0</v>
      </c>
      <c r="AC35" s="183">
        <v>0</v>
      </c>
      <c r="AD35" s="186">
        <v>0</v>
      </c>
      <c r="AE35" s="21">
        <v>0</v>
      </c>
      <c r="AF35" s="22">
        <v>0</v>
      </c>
      <c r="AG35" s="183">
        <v>0</v>
      </c>
      <c r="AH35" s="186">
        <v>0</v>
      </c>
    </row>
    <row r="36" spans="1:34" x14ac:dyDescent="0.3">
      <c r="A36">
        <v>27</v>
      </c>
      <c r="B36" s="5" t="s">
        <v>18</v>
      </c>
      <c r="C36" s="175">
        <v>14</v>
      </c>
      <c r="D36" s="179">
        <v>2</v>
      </c>
      <c r="E36" s="183">
        <f t="shared" si="13"/>
        <v>0.875</v>
      </c>
      <c r="F36" s="185">
        <f t="shared" si="14"/>
        <v>0.125</v>
      </c>
      <c r="G36" s="175">
        <v>0</v>
      </c>
      <c r="H36" s="179">
        <v>1</v>
      </c>
      <c r="I36" s="223">
        <f t="shared" si="15"/>
        <v>0</v>
      </c>
      <c r="J36" s="224">
        <f t="shared" si="0"/>
        <v>1</v>
      </c>
      <c r="K36" s="21">
        <v>0</v>
      </c>
      <c r="L36" s="179">
        <v>1</v>
      </c>
      <c r="M36" s="223">
        <f t="shared" si="1"/>
        <v>0</v>
      </c>
      <c r="N36" s="224">
        <f t="shared" si="2"/>
        <v>1</v>
      </c>
      <c r="O36" s="21">
        <v>0</v>
      </c>
      <c r="P36" s="179">
        <v>0</v>
      </c>
      <c r="Q36" s="221">
        <v>0</v>
      </c>
      <c r="R36" s="224">
        <v>0</v>
      </c>
      <c r="S36" s="21">
        <v>14</v>
      </c>
      <c r="T36" s="179">
        <v>0</v>
      </c>
      <c r="U36" s="223">
        <f t="shared" si="5"/>
        <v>1</v>
      </c>
      <c r="V36" s="224">
        <f t="shared" si="6"/>
        <v>0</v>
      </c>
      <c r="W36" s="21">
        <v>0</v>
      </c>
      <c r="X36" s="179">
        <v>0</v>
      </c>
      <c r="Y36" s="223">
        <v>0</v>
      </c>
      <c r="Z36" s="224">
        <v>0</v>
      </c>
      <c r="AA36" s="21">
        <v>0</v>
      </c>
      <c r="AB36" s="22">
        <v>0</v>
      </c>
      <c r="AC36" s="183">
        <v>0</v>
      </c>
      <c r="AD36" s="186">
        <v>0</v>
      </c>
      <c r="AE36" s="21">
        <v>0</v>
      </c>
      <c r="AF36" s="22">
        <v>0</v>
      </c>
      <c r="AG36" s="183">
        <v>0</v>
      </c>
      <c r="AH36" s="186">
        <v>0</v>
      </c>
    </row>
    <row r="37" spans="1:34" x14ac:dyDescent="0.3">
      <c r="A37">
        <v>28</v>
      </c>
      <c r="B37" s="5" t="s">
        <v>19</v>
      </c>
      <c r="C37" s="175">
        <v>13</v>
      </c>
      <c r="D37" s="179">
        <v>5</v>
      </c>
      <c r="E37" s="183">
        <f t="shared" si="13"/>
        <v>0.72222222222222221</v>
      </c>
      <c r="F37" s="185">
        <f t="shared" si="14"/>
        <v>0.27777777777777779</v>
      </c>
      <c r="G37" s="175">
        <v>9</v>
      </c>
      <c r="H37" s="179">
        <v>4</v>
      </c>
      <c r="I37" s="223">
        <f t="shared" si="15"/>
        <v>0.69230769230769229</v>
      </c>
      <c r="J37" s="224">
        <f t="shared" si="0"/>
        <v>0.30769230769230771</v>
      </c>
      <c r="K37" s="21">
        <v>1</v>
      </c>
      <c r="L37" s="179">
        <v>0</v>
      </c>
      <c r="M37" s="223">
        <f t="shared" si="1"/>
        <v>1</v>
      </c>
      <c r="N37" s="224">
        <f t="shared" si="2"/>
        <v>0</v>
      </c>
      <c r="O37" s="21">
        <v>3</v>
      </c>
      <c r="P37" s="179">
        <v>1</v>
      </c>
      <c r="Q37" s="221">
        <f t="shared" si="3"/>
        <v>0.75</v>
      </c>
      <c r="R37" s="224">
        <f t="shared" si="4"/>
        <v>0.25</v>
      </c>
      <c r="S37" s="21">
        <v>0</v>
      </c>
      <c r="T37" s="179">
        <v>0</v>
      </c>
      <c r="U37" s="223">
        <v>0</v>
      </c>
      <c r="V37" s="224">
        <v>0</v>
      </c>
      <c r="W37" s="21">
        <v>0</v>
      </c>
      <c r="X37" s="179">
        <v>0</v>
      </c>
      <c r="Y37" s="223">
        <v>0</v>
      </c>
      <c r="Z37" s="224">
        <v>0</v>
      </c>
      <c r="AA37" s="21">
        <v>0</v>
      </c>
      <c r="AB37" s="22">
        <v>0</v>
      </c>
      <c r="AC37" s="183">
        <v>0</v>
      </c>
      <c r="AD37" s="186">
        <v>0</v>
      </c>
      <c r="AE37" s="21">
        <v>0</v>
      </c>
      <c r="AF37" s="22">
        <v>0</v>
      </c>
      <c r="AG37" s="183">
        <v>0</v>
      </c>
      <c r="AH37" s="186">
        <v>0</v>
      </c>
    </row>
    <row r="38" spans="1:34" x14ac:dyDescent="0.3">
      <c r="A38">
        <v>29</v>
      </c>
      <c r="B38" s="5" t="s">
        <v>281</v>
      </c>
      <c r="C38" s="175">
        <v>92</v>
      </c>
      <c r="D38" s="179">
        <v>125</v>
      </c>
      <c r="E38" s="183">
        <f t="shared" si="13"/>
        <v>0.42396313364055299</v>
      </c>
      <c r="F38" s="185">
        <f t="shared" si="14"/>
        <v>0.57603686635944695</v>
      </c>
      <c r="G38" s="216">
        <v>31</v>
      </c>
      <c r="H38" s="219">
        <v>32</v>
      </c>
      <c r="I38" s="223">
        <f t="shared" si="15"/>
        <v>0.49206349206349204</v>
      </c>
      <c r="J38" s="224">
        <f t="shared" si="0"/>
        <v>0.50793650793650791</v>
      </c>
      <c r="K38" s="21">
        <v>12</v>
      </c>
      <c r="L38" s="179">
        <v>14</v>
      </c>
      <c r="M38" s="223">
        <f t="shared" si="1"/>
        <v>0.46153846153846156</v>
      </c>
      <c r="N38" s="224">
        <f t="shared" si="2"/>
        <v>0.53846153846153844</v>
      </c>
      <c r="O38" s="227">
        <v>43</v>
      </c>
      <c r="P38" s="219">
        <v>73</v>
      </c>
      <c r="Q38" s="221">
        <f t="shared" si="3"/>
        <v>0.37068965517241381</v>
      </c>
      <c r="R38" s="224">
        <f t="shared" si="4"/>
        <v>0.62931034482758619</v>
      </c>
      <c r="S38" s="21">
        <v>3</v>
      </c>
      <c r="T38" s="179">
        <v>4</v>
      </c>
      <c r="U38" s="223">
        <f t="shared" si="5"/>
        <v>0.42857142857142855</v>
      </c>
      <c r="V38" s="224">
        <f t="shared" si="6"/>
        <v>0.5714285714285714</v>
      </c>
      <c r="W38" s="21">
        <v>3</v>
      </c>
      <c r="X38" s="179">
        <v>1</v>
      </c>
      <c r="Y38" s="223">
        <f t="shared" si="7"/>
        <v>0.75</v>
      </c>
      <c r="Z38" s="224">
        <f t="shared" si="8"/>
        <v>0.25</v>
      </c>
      <c r="AA38" s="21">
        <v>0</v>
      </c>
      <c r="AB38" s="22">
        <v>1</v>
      </c>
      <c r="AC38" s="183">
        <f t="shared" si="9"/>
        <v>0</v>
      </c>
      <c r="AD38" s="186">
        <f t="shared" si="10"/>
        <v>1</v>
      </c>
      <c r="AE38" s="21">
        <v>0</v>
      </c>
      <c r="AF38" s="22">
        <v>0</v>
      </c>
      <c r="AG38" s="183">
        <v>0</v>
      </c>
      <c r="AH38" s="186">
        <v>0</v>
      </c>
    </row>
    <row r="39" spans="1:34" x14ac:dyDescent="0.3">
      <c r="A39">
        <v>30</v>
      </c>
      <c r="B39" s="5" t="s">
        <v>282</v>
      </c>
      <c r="C39" s="175">
        <v>1</v>
      </c>
      <c r="D39" s="179">
        <v>4</v>
      </c>
      <c r="E39" s="183">
        <f t="shared" si="13"/>
        <v>0.2</v>
      </c>
      <c r="F39" s="185">
        <f t="shared" si="14"/>
        <v>0.8</v>
      </c>
      <c r="G39" s="175">
        <v>1</v>
      </c>
      <c r="H39" s="179">
        <v>4</v>
      </c>
      <c r="I39" s="223">
        <f t="shared" si="15"/>
        <v>0.2</v>
      </c>
      <c r="J39" s="224">
        <f t="shared" si="0"/>
        <v>0.8</v>
      </c>
      <c r="K39" s="21">
        <v>0</v>
      </c>
      <c r="L39" s="179">
        <v>0</v>
      </c>
      <c r="M39" s="223">
        <v>0</v>
      </c>
      <c r="N39" s="224">
        <v>0</v>
      </c>
      <c r="O39" s="21">
        <v>0</v>
      </c>
      <c r="P39" s="179">
        <v>0</v>
      </c>
      <c r="Q39" s="221">
        <v>0</v>
      </c>
      <c r="R39" s="224">
        <v>0</v>
      </c>
      <c r="S39" s="21">
        <v>0</v>
      </c>
      <c r="T39" s="179">
        <v>0</v>
      </c>
      <c r="U39" s="223">
        <v>0</v>
      </c>
      <c r="V39" s="224">
        <v>0</v>
      </c>
      <c r="W39" s="21">
        <v>0</v>
      </c>
      <c r="X39" s="179">
        <v>0</v>
      </c>
      <c r="Y39" s="223">
        <v>0</v>
      </c>
      <c r="Z39" s="224">
        <v>0</v>
      </c>
      <c r="AA39" s="21">
        <v>0</v>
      </c>
      <c r="AB39" s="22">
        <v>0</v>
      </c>
      <c r="AC39" s="183">
        <v>0</v>
      </c>
      <c r="AD39" s="186">
        <v>0</v>
      </c>
      <c r="AE39" s="21">
        <v>0</v>
      </c>
      <c r="AF39" s="22">
        <v>0</v>
      </c>
      <c r="AG39" s="183">
        <v>0</v>
      </c>
      <c r="AH39" s="186">
        <v>0</v>
      </c>
    </row>
    <row r="40" spans="1:34" x14ac:dyDescent="0.3">
      <c r="A40">
        <v>31</v>
      </c>
      <c r="B40" s="5" t="s">
        <v>20</v>
      </c>
      <c r="C40" s="175">
        <v>84</v>
      </c>
      <c r="D40" s="179">
        <v>21</v>
      </c>
      <c r="E40" s="183">
        <f t="shared" si="13"/>
        <v>0.8</v>
      </c>
      <c r="F40" s="185">
        <f t="shared" si="14"/>
        <v>0.2</v>
      </c>
      <c r="G40" s="216">
        <v>9</v>
      </c>
      <c r="H40" s="219">
        <v>10</v>
      </c>
      <c r="I40" s="223">
        <f t="shared" si="15"/>
        <v>0.47368421052631576</v>
      </c>
      <c r="J40" s="224">
        <f t="shared" si="0"/>
        <v>0.52631578947368418</v>
      </c>
      <c r="K40" s="21">
        <v>3</v>
      </c>
      <c r="L40" s="179">
        <v>2</v>
      </c>
      <c r="M40" s="223">
        <f t="shared" si="1"/>
        <v>0.6</v>
      </c>
      <c r="N40" s="224">
        <f t="shared" si="2"/>
        <v>0.4</v>
      </c>
      <c r="O40" s="227">
        <v>22</v>
      </c>
      <c r="P40" s="219">
        <v>4</v>
      </c>
      <c r="Q40" s="221">
        <f t="shared" si="3"/>
        <v>0.84615384615384615</v>
      </c>
      <c r="R40" s="224">
        <f t="shared" si="4"/>
        <v>0.15384615384615385</v>
      </c>
      <c r="S40" s="21">
        <v>31</v>
      </c>
      <c r="T40" s="179">
        <v>0</v>
      </c>
      <c r="U40" s="223">
        <f t="shared" si="5"/>
        <v>1</v>
      </c>
      <c r="V40" s="224">
        <f t="shared" si="6"/>
        <v>0</v>
      </c>
      <c r="W40" s="21">
        <v>18</v>
      </c>
      <c r="X40" s="179">
        <v>5</v>
      </c>
      <c r="Y40" s="223">
        <f t="shared" si="7"/>
        <v>0.78260869565217395</v>
      </c>
      <c r="Z40" s="224">
        <f t="shared" si="8"/>
        <v>0.21739130434782608</v>
      </c>
      <c r="AA40" s="21">
        <v>1</v>
      </c>
      <c r="AB40" s="22">
        <v>0</v>
      </c>
      <c r="AC40" s="183">
        <f t="shared" si="9"/>
        <v>1</v>
      </c>
      <c r="AD40" s="186">
        <f t="shared" si="10"/>
        <v>0</v>
      </c>
      <c r="AE40" s="21">
        <v>0</v>
      </c>
      <c r="AF40" s="22">
        <v>0</v>
      </c>
      <c r="AG40" s="183">
        <v>0</v>
      </c>
      <c r="AH40" s="186">
        <v>0</v>
      </c>
    </row>
    <row r="41" spans="1:34" x14ac:dyDescent="0.3">
      <c r="A41">
        <v>32</v>
      </c>
      <c r="B41" s="5" t="s">
        <v>283</v>
      </c>
      <c r="C41" s="175">
        <v>1</v>
      </c>
      <c r="D41" s="179">
        <v>7</v>
      </c>
      <c r="E41" s="183">
        <f t="shared" si="13"/>
        <v>0.125</v>
      </c>
      <c r="F41" s="185">
        <f t="shared" si="14"/>
        <v>0.875</v>
      </c>
      <c r="G41" s="175">
        <v>0</v>
      </c>
      <c r="H41" s="179">
        <v>3</v>
      </c>
      <c r="I41" s="223">
        <f t="shared" si="15"/>
        <v>0</v>
      </c>
      <c r="J41" s="224">
        <f t="shared" si="0"/>
        <v>1</v>
      </c>
      <c r="K41" s="21">
        <v>0</v>
      </c>
      <c r="L41" s="179">
        <v>0</v>
      </c>
      <c r="M41" s="223">
        <v>0</v>
      </c>
      <c r="N41" s="224">
        <v>0</v>
      </c>
      <c r="O41" s="227">
        <v>1</v>
      </c>
      <c r="P41" s="219">
        <v>1</v>
      </c>
      <c r="Q41" s="221">
        <f t="shared" si="3"/>
        <v>0.5</v>
      </c>
      <c r="R41" s="224">
        <f t="shared" si="4"/>
        <v>0.5</v>
      </c>
      <c r="S41" s="227">
        <v>0</v>
      </c>
      <c r="T41" s="219">
        <v>3</v>
      </c>
      <c r="U41" s="223">
        <f t="shared" si="5"/>
        <v>0</v>
      </c>
      <c r="V41" s="224">
        <f t="shared" si="6"/>
        <v>1</v>
      </c>
      <c r="W41" s="21">
        <v>0</v>
      </c>
      <c r="X41" s="179">
        <v>0</v>
      </c>
      <c r="Y41" s="223">
        <v>0</v>
      </c>
      <c r="Z41" s="224">
        <v>0</v>
      </c>
      <c r="AA41" s="21">
        <v>0</v>
      </c>
      <c r="AB41" s="22">
        <v>0</v>
      </c>
      <c r="AC41" s="183">
        <v>0</v>
      </c>
      <c r="AD41" s="186">
        <v>0</v>
      </c>
      <c r="AE41" s="21">
        <v>0</v>
      </c>
      <c r="AF41" s="22">
        <v>0</v>
      </c>
      <c r="AG41" s="183">
        <v>0</v>
      </c>
      <c r="AH41" s="186">
        <v>0</v>
      </c>
    </row>
    <row r="42" spans="1:34" x14ac:dyDescent="0.3">
      <c r="A42">
        <v>33</v>
      </c>
      <c r="B42" s="5" t="s">
        <v>21</v>
      </c>
      <c r="C42" s="175">
        <v>2</v>
      </c>
      <c r="D42" s="179">
        <v>2</v>
      </c>
      <c r="E42" s="183">
        <f t="shared" si="13"/>
        <v>0.5</v>
      </c>
      <c r="F42" s="185">
        <f t="shared" si="14"/>
        <v>0.5</v>
      </c>
      <c r="G42" s="175">
        <v>0</v>
      </c>
      <c r="H42" s="179">
        <v>0</v>
      </c>
      <c r="I42" s="223">
        <v>0</v>
      </c>
      <c r="J42" s="224">
        <v>0</v>
      </c>
      <c r="K42" s="21">
        <v>0</v>
      </c>
      <c r="L42" s="179">
        <v>0</v>
      </c>
      <c r="M42" s="223">
        <v>0</v>
      </c>
      <c r="N42" s="224">
        <v>0</v>
      </c>
      <c r="O42" s="21">
        <v>2</v>
      </c>
      <c r="P42" s="179">
        <v>2</v>
      </c>
      <c r="Q42" s="221">
        <f t="shared" si="3"/>
        <v>0.5</v>
      </c>
      <c r="R42" s="224">
        <f t="shared" si="4"/>
        <v>0.5</v>
      </c>
      <c r="S42" s="21">
        <v>0</v>
      </c>
      <c r="T42" s="179">
        <v>0</v>
      </c>
      <c r="U42" s="223">
        <v>0</v>
      </c>
      <c r="V42" s="224">
        <v>0</v>
      </c>
      <c r="W42" s="21">
        <v>0</v>
      </c>
      <c r="X42" s="179">
        <v>0</v>
      </c>
      <c r="Y42" s="223">
        <v>0</v>
      </c>
      <c r="Z42" s="224">
        <v>0</v>
      </c>
      <c r="AA42" s="175">
        <v>0</v>
      </c>
      <c r="AB42" s="198">
        <v>0</v>
      </c>
      <c r="AC42" s="183">
        <v>0</v>
      </c>
      <c r="AD42" s="186">
        <v>0</v>
      </c>
      <c r="AE42" s="175">
        <v>0</v>
      </c>
      <c r="AF42" s="198">
        <v>0</v>
      </c>
      <c r="AG42" s="183">
        <v>0</v>
      </c>
      <c r="AH42" s="186">
        <v>0</v>
      </c>
    </row>
    <row r="43" spans="1:34" x14ac:dyDescent="0.3">
      <c r="A43">
        <v>34</v>
      </c>
      <c r="B43" s="5" t="s">
        <v>22</v>
      </c>
      <c r="C43" s="175">
        <v>72</v>
      </c>
      <c r="D43" s="179">
        <v>102</v>
      </c>
      <c r="E43" s="183">
        <f t="shared" si="13"/>
        <v>0.41379310344827586</v>
      </c>
      <c r="F43" s="185">
        <f t="shared" si="14"/>
        <v>0.58620689655172409</v>
      </c>
      <c r="G43" s="175">
        <v>17</v>
      </c>
      <c r="H43" s="179">
        <v>21</v>
      </c>
      <c r="I43" s="223">
        <f t="shared" si="15"/>
        <v>0.44736842105263158</v>
      </c>
      <c r="J43" s="224">
        <f t="shared" si="0"/>
        <v>0.55263157894736847</v>
      </c>
      <c r="K43" s="21">
        <v>15</v>
      </c>
      <c r="L43" s="179">
        <v>27</v>
      </c>
      <c r="M43" s="223">
        <f t="shared" si="1"/>
        <v>0.35714285714285715</v>
      </c>
      <c r="N43" s="224">
        <f t="shared" si="2"/>
        <v>0.6428571428571429</v>
      </c>
      <c r="O43" s="21">
        <v>35</v>
      </c>
      <c r="P43" s="179">
        <v>45</v>
      </c>
      <c r="Q43" s="221">
        <f t="shared" si="3"/>
        <v>0.4375</v>
      </c>
      <c r="R43" s="224">
        <f t="shared" si="4"/>
        <v>0.5625</v>
      </c>
      <c r="S43" s="21">
        <v>4</v>
      </c>
      <c r="T43" s="179">
        <v>6</v>
      </c>
      <c r="U43" s="223">
        <f t="shared" si="5"/>
        <v>0.4</v>
      </c>
      <c r="V43" s="224">
        <f t="shared" si="6"/>
        <v>0.6</v>
      </c>
      <c r="W43" s="21">
        <v>1</v>
      </c>
      <c r="X43" s="179">
        <v>3</v>
      </c>
      <c r="Y43" s="223">
        <f t="shared" si="7"/>
        <v>0.25</v>
      </c>
      <c r="Z43" s="224">
        <f t="shared" si="8"/>
        <v>0.75</v>
      </c>
      <c r="AA43" s="21">
        <v>0</v>
      </c>
      <c r="AB43" s="198">
        <v>0</v>
      </c>
      <c r="AC43" s="183">
        <v>0</v>
      </c>
      <c r="AD43" s="186">
        <v>0</v>
      </c>
      <c r="AE43" s="21">
        <v>0</v>
      </c>
      <c r="AF43" s="198">
        <v>0</v>
      </c>
      <c r="AG43" s="183">
        <v>0</v>
      </c>
      <c r="AH43" s="186">
        <v>0</v>
      </c>
    </row>
    <row r="44" spans="1:34" x14ac:dyDescent="0.3">
      <c r="A44">
        <v>35</v>
      </c>
      <c r="B44" s="5" t="s">
        <v>23</v>
      </c>
      <c r="C44" s="175">
        <v>19</v>
      </c>
      <c r="D44" s="179">
        <v>16</v>
      </c>
      <c r="E44" s="183">
        <f t="shared" si="13"/>
        <v>0.54285714285714282</v>
      </c>
      <c r="F44" s="185">
        <f t="shared" si="14"/>
        <v>0.45714285714285713</v>
      </c>
      <c r="G44" s="175">
        <v>3</v>
      </c>
      <c r="H44" s="179">
        <v>0</v>
      </c>
      <c r="I44" s="223">
        <f t="shared" si="15"/>
        <v>1</v>
      </c>
      <c r="J44" s="224">
        <f t="shared" si="0"/>
        <v>0</v>
      </c>
      <c r="K44" s="21">
        <v>2</v>
      </c>
      <c r="L44" s="179">
        <v>6</v>
      </c>
      <c r="M44" s="223">
        <f t="shared" si="1"/>
        <v>0.25</v>
      </c>
      <c r="N44" s="224">
        <f t="shared" si="2"/>
        <v>0.75</v>
      </c>
      <c r="O44" s="21">
        <v>11</v>
      </c>
      <c r="P44" s="179">
        <v>10</v>
      </c>
      <c r="Q44" s="221">
        <f t="shared" si="3"/>
        <v>0.52380952380952384</v>
      </c>
      <c r="R44" s="224">
        <f t="shared" si="4"/>
        <v>0.47619047619047616</v>
      </c>
      <c r="S44" s="21">
        <v>3</v>
      </c>
      <c r="T44" s="179">
        <v>0</v>
      </c>
      <c r="U44" s="223">
        <f t="shared" si="5"/>
        <v>1</v>
      </c>
      <c r="V44" s="224">
        <f t="shared" si="6"/>
        <v>0</v>
      </c>
      <c r="W44" s="21">
        <v>0</v>
      </c>
      <c r="X44" s="179">
        <v>0</v>
      </c>
      <c r="Y44" s="223">
        <v>0</v>
      </c>
      <c r="Z44" s="224">
        <v>0</v>
      </c>
      <c r="AA44" s="21">
        <v>0</v>
      </c>
      <c r="AB44" s="198">
        <v>0</v>
      </c>
      <c r="AC44" s="183">
        <v>0</v>
      </c>
      <c r="AD44" s="186">
        <v>0</v>
      </c>
      <c r="AE44" s="21">
        <v>0</v>
      </c>
      <c r="AF44" s="198">
        <v>0</v>
      </c>
      <c r="AG44" s="183">
        <v>0</v>
      </c>
      <c r="AH44" s="186">
        <v>0</v>
      </c>
    </row>
    <row r="45" spans="1:34" x14ac:dyDescent="0.3">
      <c r="A45">
        <v>36</v>
      </c>
      <c r="B45" s="5" t="s">
        <v>24</v>
      </c>
      <c r="C45" s="175">
        <v>199</v>
      </c>
      <c r="D45" s="179">
        <v>230</v>
      </c>
      <c r="E45" s="183">
        <f t="shared" si="13"/>
        <v>0.46386946386946387</v>
      </c>
      <c r="F45" s="185">
        <f t="shared" si="14"/>
        <v>0.53613053613053618</v>
      </c>
      <c r="G45" s="175">
        <v>60</v>
      </c>
      <c r="H45" s="179">
        <v>59</v>
      </c>
      <c r="I45" s="223">
        <f t="shared" si="15"/>
        <v>0.50420168067226889</v>
      </c>
      <c r="J45" s="224">
        <f t="shared" si="0"/>
        <v>0.49579831932773111</v>
      </c>
      <c r="K45" s="21">
        <v>36</v>
      </c>
      <c r="L45" s="179">
        <v>54</v>
      </c>
      <c r="M45" s="223">
        <f t="shared" si="1"/>
        <v>0.4</v>
      </c>
      <c r="N45" s="224">
        <f t="shared" si="2"/>
        <v>0.6</v>
      </c>
      <c r="O45" s="21">
        <v>72</v>
      </c>
      <c r="P45" s="179">
        <v>100</v>
      </c>
      <c r="Q45" s="221">
        <f t="shared" si="3"/>
        <v>0.41860465116279072</v>
      </c>
      <c r="R45" s="224">
        <f t="shared" si="4"/>
        <v>0.58139534883720934</v>
      </c>
      <c r="S45" s="21">
        <v>23</v>
      </c>
      <c r="T45" s="179">
        <v>8</v>
      </c>
      <c r="U45" s="223">
        <f t="shared" si="5"/>
        <v>0.74193548387096775</v>
      </c>
      <c r="V45" s="224">
        <f t="shared" si="6"/>
        <v>0.25806451612903225</v>
      </c>
      <c r="W45" s="21">
        <v>7</v>
      </c>
      <c r="X45" s="179">
        <v>9</v>
      </c>
      <c r="Y45" s="223">
        <f t="shared" si="7"/>
        <v>0.4375</v>
      </c>
      <c r="Z45" s="224">
        <f t="shared" si="8"/>
        <v>0.5625</v>
      </c>
      <c r="AA45" s="21">
        <v>1</v>
      </c>
      <c r="AB45" s="198">
        <v>0</v>
      </c>
      <c r="AC45" s="183">
        <f t="shared" si="9"/>
        <v>1</v>
      </c>
      <c r="AD45" s="186">
        <f t="shared" si="10"/>
        <v>0</v>
      </c>
      <c r="AE45" s="21">
        <v>0</v>
      </c>
      <c r="AF45" s="198">
        <v>0</v>
      </c>
      <c r="AG45" s="183">
        <v>0</v>
      </c>
      <c r="AH45" s="186">
        <v>0</v>
      </c>
    </row>
    <row r="46" spans="1:34" x14ac:dyDescent="0.3">
      <c r="A46">
        <v>37</v>
      </c>
      <c r="B46" s="5" t="s">
        <v>25</v>
      </c>
      <c r="C46" s="175">
        <v>0</v>
      </c>
      <c r="D46" s="179">
        <v>2</v>
      </c>
      <c r="E46" s="183">
        <f t="shared" si="13"/>
        <v>0</v>
      </c>
      <c r="F46" s="185">
        <f t="shared" si="14"/>
        <v>1</v>
      </c>
      <c r="G46" s="175">
        <v>0</v>
      </c>
      <c r="H46" s="179">
        <v>0</v>
      </c>
      <c r="I46" s="223">
        <v>0</v>
      </c>
      <c r="J46" s="224">
        <v>0</v>
      </c>
      <c r="K46" s="21">
        <v>0</v>
      </c>
      <c r="L46" s="179">
        <v>0</v>
      </c>
      <c r="M46" s="223">
        <v>0</v>
      </c>
      <c r="N46" s="224">
        <v>0</v>
      </c>
      <c r="O46" s="21">
        <v>0</v>
      </c>
      <c r="P46" s="179">
        <v>1</v>
      </c>
      <c r="Q46" s="221">
        <f t="shared" si="3"/>
        <v>0</v>
      </c>
      <c r="R46" s="224">
        <f t="shared" si="4"/>
        <v>1</v>
      </c>
      <c r="S46" s="21">
        <v>0</v>
      </c>
      <c r="T46" s="179">
        <v>0</v>
      </c>
      <c r="U46" s="223">
        <v>0</v>
      </c>
      <c r="V46" s="224">
        <v>0</v>
      </c>
      <c r="W46" s="21">
        <v>0</v>
      </c>
      <c r="X46" s="179">
        <v>1</v>
      </c>
      <c r="Y46" s="223">
        <v>0</v>
      </c>
      <c r="Z46" s="224">
        <f t="shared" si="8"/>
        <v>1</v>
      </c>
      <c r="AA46" s="21">
        <v>0</v>
      </c>
      <c r="AB46" s="198">
        <v>0</v>
      </c>
      <c r="AC46" s="183">
        <v>0</v>
      </c>
      <c r="AD46" s="186">
        <v>0</v>
      </c>
      <c r="AE46" s="21">
        <v>0</v>
      </c>
      <c r="AF46" s="198">
        <v>0</v>
      </c>
      <c r="AG46" s="183">
        <v>0</v>
      </c>
      <c r="AH46" s="186">
        <v>0</v>
      </c>
    </row>
    <row r="47" spans="1:34" x14ac:dyDescent="0.3">
      <c r="A47">
        <v>38</v>
      </c>
      <c r="B47" s="5" t="s">
        <v>26</v>
      </c>
      <c r="C47" s="175">
        <v>74</v>
      </c>
      <c r="D47" s="179">
        <v>86</v>
      </c>
      <c r="E47" s="183">
        <f t="shared" si="13"/>
        <v>0.46250000000000002</v>
      </c>
      <c r="F47" s="185">
        <f t="shared" si="14"/>
        <v>0.53749999999999998</v>
      </c>
      <c r="G47" s="175">
        <v>19</v>
      </c>
      <c r="H47" s="179">
        <v>21</v>
      </c>
      <c r="I47" s="223">
        <f t="shared" si="15"/>
        <v>0.47499999999999998</v>
      </c>
      <c r="J47" s="224">
        <f t="shared" si="0"/>
        <v>0.52500000000000002</v>
      </c>
      <c r="K47" s="21">
        <v>8</v>
      </c>
      <c r="L47" s="179">
        <v>6</v>
      </c>
      <c r="M47" s="223">
        <f t="shared" si="1"/>
        <v>0.5714285714285714</v>
      </c>
      <c r="N47" s="224">
        <f t="shared" si="2"/>
        <v>0.42857142857142855</v>
      </c>
      <c r="O47" s="21">
        <v>25</v>
      </c>
      <c r="P47" s="179">
        <v>52</v>
      </c>
      <c r="Q47" s="221">
        <f t="shared" si="3"/>
        <v>0.32467532467532467</v>
      </c>
      <c r="R47" s="224">
        <f t="shared" si="4"/>
        <v>0.67532467532467533</v>
      </c>
      <c r="S47" s="21">
        <v>20</v>
      </c>
      <c r="T47" s="179">
        <v>7</v>
      </c>
      <c r="U47" s="223">
        <f t="shared" si="5"/>
        <v>0.7407407407407407</v>
      </c>
      <c r="V47" s="224">
        <f t="shared" si="6"/>
        <v>0.25925925925925924</v>
      </c>
      <c r="W47" s="21">
        <v>2</v>
      </c>
      <c r="X47" s="179">
        <v>0</v>
      </c>
      <c r="Y47" s="223">
        <f t="shared" si="7"/>
        <v>1</v>
      </c>
      <c r="Z47" s="224">
        <f t="shared" si="8"/>
        <v>0</v>
      </c>
      <c r="AA47" s="21">
        <v>0</v>
      </c>
      <c r="AB47" s="198">
        <v>0</v>
      </c>
      <c r="AC47" s="183">
        <v>0</v>
      </c>
      <c r="AD47" s="186">
        <v>0</v>
      </c>
      <c r="AE47" s="21">
        <v>0</v>
      </c>
      <c r="AF47" s="198">
        <v>0</v>
      </c>
      <c r="AG47" s="183">
        <v>0</v>
      </c>
      <c r="AH47" s="186">
        <v>0</v>
      </c>
    </row>
    <row r="48" spans="1:34" x14ac:dyDescent="0.3">
      <c r="A48">
        <v>39</v>
      </c>
      <c r="B48" s="5" t="s">
        <v>27</v>
      </c>
      <c r="C48" s="175">
        <v>97</v>
      </c>
      <c r="D48" s="179">
        <v>130</v>
      </c>
      <c r="E48" s="183">
        <f t="shared" si="13"/>
        <v>0.42731277533039647</v>
      </c>
      <c r="F48" s="185">
        <f t="shared" si="14"/>
        <v>0.57268722466960353</v>
      </c>
      <c r="G48" s="175">
        <v>21</v>
      </c>
      <c r="H48" s="179">
        <v>26</v>
      </c>
      <c r="I48" s="223">
        <f t="shared" si="15"/>
        <v>0.44680851063829785</v>
      </c>
      <c r="J48" s="224">
        <f t="shared" si="0"/>
        <v>0.55319148936170215</v>
      </c>
      <c r="K48" s="21">
        <v>13</v>
      </c>
      <c r="L48" s="179">
        <v>16</v>
      </c>
      <c r="M48" s="223">
        <f t="shared" si="1"/>
        <v>0.44827586206896552</v>
      </c>
      <c r="N48" s="224">
        <f t="shared" si="2"/>
        <v>0.55172413793103448</v>
      </c>
      <c r="O48" s="21">
        <v>47</v>
      </c>
      <c r="P48" s="179">
        <v>80</v>
      </c>
      <c r="Q48" s="221">
        <f t="shared" si="3"/>
        <v>0.37007874015748032</v>
      </c>
      <c r="R48" s="224">
        <f t="shared" si="4"/>
        <v>0.62992125984251968</v>
      </c>
      <c r="S48" s="21">
        <v>7</v>
      </c>
      <c r="T48" s="179">
        <v>4</v>
      </c>
      <c r="U48" s="223">
        <f t="shared" si="5"/>
        <v>0.63636363636363635</v>
      </c>
      <c r="V48" s="224">
        <f t="shared" si="6"/>
        <v>0.36363636363636365</v>
      </c>
      <c r="W48" s="21">
        <v>7</v>
      </c>
      <c r="X48" s="179">
        <v>4</v>
      </c>
      <c r="Y48" s="223">
        <f t="shared" si="7"/>
        <v>0.63636363636363635</v>
      </c>
      <c r="Z48" s="224">
        <f t="shared" si="8"/>
        <v>0.36363636363636365</v>
      </c>
      <c r="AA48" s="21">
        <v>2</v>
      </c>
      <c r="AB48" s="198">
        <v>0</v>
      </c>
      <c r="AC48" s="183">
        <f t="shared" si="9"/>
        <v>1</v>
      </c>
      <c r="AD48" s="186">
        <f t="shared" si="10"/>
        <v>0</v>
      </c>
      <c r="AE48" s="21">
        <v>0</v>
      </c>
      <c r="AF48" s="198">
        <v>0</v>
      </c>
      <c r="AG48" s="183">
        <v>0</v>
      </c>
      <c r="AH48" s="186">
        <v>0</v>
      </c>
    </row>
    <row r="49" spans="1:34" x14ac:dyDescent="0.3">
      <c r="A49">
        <v>40</v>
      </c>
      <c r="B49" s="5" t="s">
        <v>28</v>
      </c>
      <c r="C49" s="175">
        <v>1</v>
      </c>
      <c r="D49" s="179">
        <v>6</v>
      </c>
      <c r="E49" s="183">
        <f t="shared" si="13"/>
        <v>0.14285714285714285</v>
      </c>
      <c r="F49" s="185">
        <f t="shared" si="14"/>
        <v>0.8571428571428571</v>
      </c>
      <c r="G49" s="175">
        <v>1</v>
      </c>
      <c r="H49" s="179">
        <v>5</v>
      </c>
      <c r="I49" s="223">
        <f t="shared" si="15"/>
        <v>0.16666666666666666</v>
      </c>
      <c r="J49" s="224">
        <f t="shared" si="0"/>
        <v>0.83333333333333337</v>
      </c>
      <c r="K49" s="21">
        <v>0</v>
      </c>
      <c r="L49" s="179">
        <v>0</v>
      </c>
      <c r="M49" s="223">
        <v>0</v>
      </c>
      <c r="N49" s="224">
        <v>0</v>
      </c>
      <c r="O49" s="21">
        <v>0</v>
      </c>
      <c r="P49" s="179">
        <v>1</v>
      </c>
      <c r="Q49" s="221">
        <f t="shared" si="3"/>
        <v>0</v>
      </c>
      <c r="R49" s="224">
        <f t="shared" si="4"/>
        <v>1</v>
      </c>
      <c r="S49" s="21">
        <v>0</v>
      </c>
      <c r="T49" s="179">
        <v>0</v>
      </c>
      <c r="U49" s="223">
        <v>0</v>
      </c>
      <c r="V49" s="224">
        <v>0</v>
      </c>
      <c r="W49" s="21">
        <v>0</v>
      </c>
      <c r="X49" s="179">
        <v>0</v>
      </c>
      <c r="Y49" s="223">
        <v>0</v>
      </c>
      <c r="Z49" s="224">
        <v>0</v>
      </c>
      <c r="AA49" s="21">
        <v>0</v>
      </c>
      <c r="AB49" s="198">
        <v>0</v>
      </c>
      <c r="AC49" s="183">
        <v>0</v>
      </c>
      <c r="AD49" s="186">
        <v>0</v>
      </c>
      <c r="AE49" s="21">
        <v>0</v>
      </c>
      <c r="AF49" s="198">
        <v>0</v>
      </c>
      <c r="AG49" s="183">
        <v>0</v>
      </c>
      <c r="AH49" s="186">
        <v>0</v>
      </c>
    </row>
    <row r="50" spans="1:34" x14ac:dyDescent="0.3">
      <c r="A50">
        <v>41</v>
      </c>
      <c r="B50" s="5" t="s">
        <v>29</v>
      </c>
      <c r="C50" s="175">
        <v>2</v>
      </c>
      <c r="D50" s="179">
        <v>2</v>
      </c>
      <c r="E50" s="183">
        <f t="shared" si="13"/>
        <v>0.5</v>
      </c>
      <c r="F50" s="185">
        <f t="shared" si="14"/>
        <v>0.5</v>
      </c>
      <c r="G50" s="175">
        <v>2</v>
      </c>
      <c r="H50" s="179">
        <v>2</v>
      </c>
      <c r="I50" s="223">
        <f t="shared" si="15"/>
        <v>0.5</v>
      </c>
      <c r="J50" s="224">
        <f t="shared" si="0"/>
        <v>0.5</v>
      </c>
      <c r="K50" s="21">
        <v>0</v>
      </c>
      <c r="L50" s="179">
        <v>0</v>
      </c>
      <c r="M50" s="223">
        <v>0</v>
      </c>
      <c r="N50" s="224">
        <v>0</v>
      </c>
      <c r="O50" s="21">
        <v>0</v>
      </c>
      <c r="P50" s="179">
        <v>0</v>
      </c>
      <c r="Q50" s="221">
        <v>0</v>
      </c>
      <c r="R50" s="224">
        <v>0</v>
      </c>
      <c r="S50" s="21">
        <v>0</v>
      </c>
      <c r="T50" s="179">
        <v>0</v>
      </c>
      <c r="U50" s="223">
        <v>0</v>
      </c>
      <c r="V50" s="224">
        <v>0</v>
      </c>
      <c r="W50" s="21">
        <v>0</v>
      </c>
      <c r="X50" s="179">
        <v>0</v>
      </c>
      <c r="Y50" s="223">
        <v>0</v>
      </c>
      <c r="Z50" s="224">
        <v>0</v>
      </c>
      <c r="AA50" s="21">
        <v>0</v>
      </c>
      <c r="AB50" s="198">
        <v>0</v>
      </c>
      <c r="AC50" s="183">
        <v>0</v>
      </c>
      <c r="AD50" s="186">
        <v>0</v>
      </c>
      <c r="AE50" s="21">
        <v>0</v>
      </c>
      <c r="AF50" s="198">
        <v>0</v>
      </c>
      <c r="AG50" s="183">
        <v>0</v>
      </c>
      <c r="AH50" s="186">
        <v>0</v>
      </c>
    </row>
    <row r="51" spans="1:34" x14ac:dyDescent="0.3">
      <c r="A51">
        <v>42</v>
      </c>
      <c r="B51" s="5" t="s">
        <v>284</v>
      </c>
      <c r="C51" s="175">
        <v>70</v>
      </c>
      <c r="D51" s="179">
        <v>107</v>
      </c>
      <c r="E51" s="183">
        <f t="shared" si="13"/>
        <v>0.39548022598870058</v>
      </c>
      <c r="F51" s="185">
        <f t="shared" si="14"/>
        <v>0.60451977401129942</v>
      </c>
      <c r="G51" s="175">
        <v>16</v>
      </c>
      <c r="H51" s="179">
        <v>18</v>
      </c>
      <c r="I51" s="223">
        <f t="shared" si="15"/>
        <v>0.47058823529411764</v>
      </c>
      <c r="J51" s="224">
        <f t="shared" si="0"/>
        <v>0.52941176470588236</v>
      </c>
      <c r="K51" s="21">
        <v>5</v>
      </c>
      <c r="L51" s="179">
        <v>11</v>
      </c>
      <c r="M51" s="223">
        <f t="shared" si="1"/>
        <v>0.3125</v>
      </c>
      <c r="N51" s="224">
        <f t="shared" si="2"/>
        <v>0.6875</v>
      </c>
      <c r="O51" s="21">
        <v>44</v>
      </c>
      <c r="P51" s="179">
        <v>71</v>
      </c>
      <c r="Q51" s="221">
        <f t="shared" si="3"/>
        <v>0.38260869565217392</v>
      </c>
      <c r="R51" s="224">
        <f t="shared" si="4"/>
        <v>0.61739130434782608</v>
      </c>
      <c r="S51" s="21">
        <v>5</v>
      </c>
      <c r="T51" s="179">
        <v>3</v>
      </c>
      <c r="U51" s="223">
        <f t="shared" si="5"/>
        <v>0.625</v>
      </c>
      <c r="V51" s="224">
        <f t="shared" si="6"/>
        <v>0.375</v>
      </c>
      <c r="W51" s="21">
        <v>0</v>
      </c>
      <c r="X51" s="179">
        <v>4</v>
      </c>
      <c r="Y51" s="223">
        <f t="shared" si="7"/>
        <v>0</v>
      </c>
      <c r="Z51" s="224">
        <f t="shared" si="8"/>
        <v>1</v>
      </c>
      <c r="AA51" s="21">
        <v>0</v>
      </c>
      <c r="AB51" s="198">
        <v>0</v>
      </c>
      <c r="AC51" s="183">
        <v>0</v>
      </c>
      <c r="AD51" s="186">
        <v>0</v>
      </c>
      <c r="AE51" s="21">
        <v>0</v>
      </c>
      <c r="AF51" s="198">
        <v>0</v>
      </c>
      <c r="AG51" s="183">
        <v>0</v>
      </c>
      <c r="AH51" s="186">
        <v>0</v>
      </c>
    </row>
    <row r="52" spans="1:34" x14ac:dyDescent="0.3">
      <c r="A52">
        <v>43</v>
      </c>
      <c r="B52" s="5" t="s">
        <v>30</v>
      </c>
      <c r="C52" s="175">
        <v>7</v>
      </c>
      <c r="D52" s="179">
        <v>7</v>
      </c>
      <c r="E52" s="183">
        <f t="shared" si="13"/>
        <v>0.5</v>
      </c>
      <c r="F52" s="185">
        <f t="shared" si="14"/>
        <v>0.5</v>
      </c>
      <c r="G52" s="216">
        <v>0</v>
      </c>
      <c r="H52" s="219">
        <v>0</v>
      </c>
      <c r="I52" s="223">
        <v>0</v>
      </c>
      <c r="J52" s="224">
        <v>0</v>
      </c>
      <c r="K52" s="21">
        <v>3</v>
      </c>
      <c r="L52" s="179">
        <v>2</v>
      </c>
      <c r="M52" s="223">
        <f t="shared" si="1"/>
        <v>0.6</v>
      </c>
      <c r="N52" s="224">
        <f t="shared" si="2"/>
        <v>0.4</v>
      </c>
      <c r="O52" s="227">
        <v>4</v>
      </c>
      <c r="P52" s="219">
        <v>5</v>
      </c>
      <c r="Q52" s="221">
        <f t="shared" si="3"/>
        <v>0.44444444444444442</v>
      </c>
      <c r="R52" s="224">
        <f t="shared" si="4"/>
        <v>0.55555555555555558</v>
      </c>
      <c r="S52" s="21">
        <v>0</v>
      </c>
      <c r="T52" s="179">
        <v>0</v>
      </c>
      <c r="U52" s="223">
        <v>0</v>
      </c>
      <c r="V52" s="224">
        <v>0</v>
      </c>
      <c r="W52" s="21">
        <v>0</v>
      </c>
      <c r="X52" s="179">
        <v>0</v>
      </c>
      <c r="Y52" s="223">
        <v>0</v>
      </c>
      <c r="Z52" s="224">
        <v>0</v>
      </c>
      <c r="AA52" s="21">
        <v>0</v>
      </c>
      <c r="AB52" s="198">
        <v>0</v>
      </c>
      <c r="AC52" s="183">
        <v>0</v>
      </c>
      <c r="AD52" s="186">
        <v>0</v>
      </c>
      <c r="AE52" s="21">
        <v>0</v>
      </c>
      <c r="AF52" s="198">
        <v>0</v>
      </c>
      <c r="AG52" s="183">
        <v>0</v>
      </c>
      <c r="AH52" s="186">
        <v>0</v>
      </c>
    </row>
    <row r="53" spans="1:34" x14ac:dyDescent="0.3">
      <c r="A53">
        <v>44</v>
      </c>
      <c r="B53" s="5" t="s">
        <v>285</v>
      </c>
      <c r="C53" s="175">
        <v>1002</v>
      </c>
      <c r="D53" s="179">
        <v>1176</v>
      </c>
      <c r="E53" s="183">
        <f t="shared" si="13"/>
        <v>0.46005509641873277</v>
      </c>
      <c r="F53" s="185">
        <f t="shared" si="14"/>
        <v>0.53994490358126723</v>
      </c>
      <c r="G53" s="175">
        <v>146</v>
      </c>
      <c r="H53" s="179">
        <v>207</v>
      </c>
      <c r="I53" s="223">
        <f t="shared" si="15"/>
        <v>0.41359773371104813</v>
      </c>
      <c r="J53" s="224">
        <f t="shared" si="0"/>
        <v>0.58640226628895187</v>
      </c>
      <c r="K53" s="21">
        <v>44</v>
      </c>
      <c r="L53" s="179">
        <v>68</v>
      </c>
      <c r="M53" s="223">
        <f t="shared" si="1"/>
        <v>0.39285714285714285</v>
      </c>
      <c r="N53" s="224">
        <f t="shared" si="2"/>
        <v>0.6071428571428571</v>
      </c>
      <c r="O53" s="21">
        <v>531</v>
      </c>
      <c r="P53" s="179">
        <v>723</v>
      </c>
      <c r="Q53" s="221">
        <f t="shared" si="3"/>
        <v>0.42344497607655501</v>
      </c>
      <c r="R53" s="224">
        <f t="shared" si="4"/>
        <v>0.57655502392344493</v>
      </c>
      <c r="S53" s="21">
        <v>201</v>
      </c>
      <c r="T53" s="179">
        <v>103</v>
      </c>
      <c r="U53" s="223">
        <f t="shared" si="5"/>
        <v>0.66118421052631582</v>
      </c>
      <c r="V53" s="224">
        <f t="shared" si="6"/>
        <v>0.33881578947368424</v>
      </c>
      <c r="W53" s="21">
        <v>73</v>
      </c>
      <c r="X53" s="179">
        <v>69</v>
      </c>
      <c r="Y53" s="223">
        <f t="shared" si="7"/>
        <v>0.5140845070422535</v>
      </c>
      <c r="Z53" s="224">
        <f t="shared" si="8"/>
        <v>0.4859154929577465</v>
      </c>
      <c r="AA53" s="21">
        <v>2</v>
      </c>
      <c r="AB53" s="198">
        <v>1</v>
      </c>
      <c r="AC53" s="183">
        <f t="shared" si="9"/>
        <v>0.66666666666666663</v>
      </c>
      <c r="AD53" s="186">
        <f t="shared" si="10"/>
        <v>0.33333333333333331</v>
      </c>
      <c r="AE53" s="21">
        <v>5</v>
      </c>
      <c r="AF53" s="198">
        <v>5</v>
      </c>
      <c r="AG53" s="183">
        <v>0</v>
      </c>
      <c r="AH53" s="186">
        <f t="shared" si="12"/>
        <v>0.5</v>
      </c>
    </row>
    <row r="54" spans="1:34" x14ac:dyDescent="0.3">
      <c r="A54">
        <v>45</v>
      </c>
      <c r="B54" s="5" t="s">
        <v>286</v>
      </c>
      <c r="C54" s="175">
        <v>2</v>
      </c>
      <c r="D54" s="179">
        <v>6</v>
      </c>
      <c r="E54" s="183">
        <f t="shared" si="13"/>
        <v>0.25</v>
      </c>
      <c r="F54" s="185">
        <f t="shared" si="14"/>
        <v>0.75</v>
      </c>
      <c r="G54" s="175">
        <v>0</v>
      </c>
      <c r="H54" s="179">
        <v>3</v>
      </c>
      <c r="I54" s="223">
        <f t="shared" si="15"/>
        <v>0</v>
      </c>
      <c r="J54" s="224">
        <f t="shared" si="0"/>
        <v>1</v>
      </c>
      <c r="K54" s="21">
        <v>0</v>
      </c>
      <c r="L54" s="179">
        <v>0</v>
      </c>
      <c r="M54" s="223">
        <v>0</v>
      </c>
      <c r="N54" s="224">
        <v>0</v>
      </c>
      <c r="O54" s="21">
        <v>2</v>
      </c>
      <c r="P54" s="179">
        <v>3</v>
      </c>
      <c r="Q54" s="221">
        <f t="shared" si="3"/>
        <v>0.4</v>
      </c>
      <c r="R54" s="224">
        <f t="shared" si="4"/>
        <v>0.6</v>
      </c>
      <c r="S54" s="21"/>
      <c r="T54" s="179"/>
      <c r="U54" s="223">
        <v>0</v>
      </c>
      <c r="V54" s="224">
        <v>0</v>
      </c>
      <c r="W54" s="21">
        <v>0</v>
      </c>
      <c r="X54" s="179">
        <v>0</v>
      </c>
      <c r="Y54" s="223">
        <v>0</v>
      </c>
      <c r="Z54" s="224">
        <v>0</v>
      </c>
      <c r="AA54" s="21">
        <v>0</v>
      </c>
      <c r="AB54" s="198">
        <v>0</v>
      </c>
      <c r="AC54" s="183">
        <v>0</v>
      </c>
      <c r="AD54" s="186">
        <v>0</v>
      </c>
      <c r="AE54" s="21">
        <v>0</v>
      </c>
      <c r="AF54" s="198">
        <v>0</v>
      </c>
      <c r="AG54" s="183">
        <v>0</v>
      </c>
      <c r="AH54" s="186">
        <v>0</v>
      </c>
    </row>
    <row r="55" spans="1:34" x14ac:dyDescent="0.3">
      <c r="A55">
        <v>46</v>
      </c>
      <c r="B55" s="5" t="s">
        <v>287</v>
      </c>
      <c r="C55" s="175">
        <v>33</v>
      </c>
      <c r="D55" s="179">
        <v>43</v>
      </c>
      <c r="E55" s="183">
        <f t="shared" si="13"/>
        <v>0.43421052631578949</v>
      </c>
      <c r="F55" s="185">
        <f t="shared" si="14"/>
        <v>0.56578947368421051</v>
      </c>
      <c r="G55" s="175">
        <v>10</v>
      </c>
      <c r="H55" s="179">
        <v>7</v>
      </c>
      <c r="I55" s="223">
        <f t="shared" si="15"/>
        <v>0.58823529411764708</v>
      </c>
      <c r="J55" s="224">
        <f t="shared" si="0"/>
        <v>0.41176470588235292</v>
      </c>
      <c r="K55" s="21">
        <v>2</v>
      </c>
      <c r="L55" s="179">
        <v>1</v>
      </c>
      <c r="M55" s="223">
        <f t="shared" si="1"/>
        <v>0.66666666666666663</v>
      </c>
      <c r="N55" s="224">
        <f t="shared" si="2"/>
        <v>0.33333333333333331</v>
      </c>
      <c r="O55" s="21">
        <v>13</v>
      </c>
      <c r="P55" s="179">
        <v>27</v>
      </c>
      <c r="Q55" s="221">
        <f t="shared" si="3"/>
        <v>0.32500000000000001</v>
      </c>
      <c r="R55" s="224">
        <f t="shared" si="4"/>
        <v>0.67500000000000004</v>
      </c>
      <c r="S55" s="21">
        <v>3</v>
      </c>
      <c r="T55" s="179">
        <v>7</v>
      </c>
      <c r="U55" s="223">
        <f t="shared" si="5"/>
        <v>0.3</v>
      </c>
      <c r="V55" s="224">
        <f t="shared" si="6"/>
        <v>0.7</v>
      </c>
      <c r="W55" s="21">
        <v>4</v>
      </c>
      <c r="X55" s="179">
        <v>1</v>
      </c>
      <c r="Y55" s="223">
        <f t="shared" si="7"/>
        <v>0.8</v>
      </c>
      <c r="Z55" s="224">
        <f t="shared" si="8"/>
        <v>0.2</v>
      </c>
      <c r="AA55" s="21">
        <v>0</v>
      </c>
      <c r="AB55" s="198">
        <v>0</v>
      </c>
      <c r="AC55" s="183">
        <v>0</v>
      </c>
      <c r="AD55" s="186">
        <v>0</v>
      </c>
      <c r="AE55" s="21">
        <v>1</v>
      </c>
      <c r="AF55" s="198">
        <v>0</v>
      </c>
      <c r="AG55" s="183">
        <f t="shared" si="11"/>
        <v>1</v>
      </c>
      <c r="AH55" s="186">
        <f t="shared" si="12"/>
        <v>0</v>
      </c>
    </row>
    <row r="56" spans="1:34" x14ac:dyDescent="0.3">
      <c r="A56">
        <v>47</v>
      </c>
      <c r="B56" s="5" t="s">
        <v>288</v>
      </c>
      <c r="C56" s="175">
        <v>36</v>
      </c>
      <c r="D56" s="179">
        <v>57</v>
      </c>
      <c r="E56" s="183">
        <f t="shared" si="13"/>
        <v>0.38709677419354838</v>
      </c>
      <c r="F56" s="185">
        <f t="shared" si="14"/>
        <v>0.61290322580645162</v>
      </c>
      <c r="G56" s="175">
        <v>20</v>
      </c>
      <c r="H56" s="179">
        <v>20</v>
      </c>
      <c r="I56" s="223">
        <f t="shared" si="15"/>
        <v>0.5</v>
      </c>
      <c r="J56" s="224">
        <f t="shared" si="0"/>
        <v>0.5</v>
      </c>
      <c r="K56" s="21">
        <v>1</v>
      </c>
      <c r="L56" s="179">
        <v>0</v>
      </c>
      <c r="M56" s="223">
        <f t="shared" si="1"/>
        <v>1</v>
      </c>
      <c r="N56" s="224">
        <f t="shared" si="2"/>
        <v>0</v>
      </c>
      <c r="O56" s="21">
        <v>11</v>
      </c>
      <c r="P56" s="179">
        <v>31</v>
      </c>
      <c r="Q56" s="221">
        <f t="shared" si="3"/>
        <v>0.26190476190476192</v>
      </c>
      <c r="R56" s="224">
        <f t="shared" si="4"/>
        <v>0.73809523809523814</v>
      </c>
      <c r="S56" s="21">
        <v>2</v>
      </c>
      <c r="T56" s="179">
        <v>2</v>
      </c>
      <c r="U56" s="223">
        <f t="shared" si="5"/>
        <v>0.5</v>
      </c>
      <c r="V56" s="224">
        <f t="shared" si="6"/>
        <v>0.5</v>
      </c>
      <c r="W56" s="21">
        <v>2</v>
      </c>
      <c r="X56" s="179">
        <v>4</v>
      </c>
      <c r="Y56" s="223">
        <f t="shared" si="7"/>
        <v>0.33333333333333331</v>
      </c>
      <c r="Z56" s="224">
        <f t="shared" si="8"/>
        <v>0.66666666666666663</v>
      </c>
      <c r="AA56" s="21">
        <v>0</v>
      </c>
      <c r="AB56" s="198">
        <v>0</v>
      </c>
      <c r="AC56" s="183">
        <v>0</v>
      </c>
      <c r="AD56" s="186">
        <v>0</v>
      </c>
      <c r="AE56" s="21">
        <v>0</v>
      </c>
      <c r="AF56" s="198">
        <v>0</v>
      </c>
      <c r="AG56" s="183">
        <v>0</v>
      </c>
      <c r="AH56" s="186">
        <v>0</v>
      </c>
    </row>
    <row r="57" spans="1:34" x14ac:dyDescent="0.3">
      <c r="A57">
        <v>48</v>
      </c>
      <c r="B57" s="5" t="s">
        <v>154</v>
      </c>
      <c r="C57" s="175">
        <v>8</v>
      </c>
      <c r="D57" s="179">
        <v>14</v>
      </c>
      <c r="E57" s="183">
        <f t="shared" si="13"/>
        <v>0.36363636363636365</v>
      </c>
      <c r="F57" s="185">
        <f t="shared" si="14"/>
        <v>0.63636363636363635</v>
      </c>
      <c r="G57" s="175">
        <v>5</v>
      </c>
      <c r="H57" s="179">
        <v>5</v>
      </c>
      <c r="I57" s="223">
        <f t="shared" si="15"/>
        <v>0.5</v>
      </c>
      <c r="J57" s="224">
        <f t="shared" si="0"/>
        <v>0.5</v>
      </c>
      <c r="K57" s="21">
        <v>1</v>
      </c>
      <c r="L57" s="179">
        <v>1</v>
      </c>
      <c r="M57" s="223">
        <f t="shared" si="1"/>
        <v>0.5</v>
      </c>
      <c r="N57" s="224">
        <f t="shared" si="2"/>
        <v>0.5</v>
      </c>
      <c r="O57" s="21">
        <v>2</v>
      </c>
      <c r="P57" s="179">
        <v>8</v>
      </c>
      <c r="Q57" s="221">
        <f t="shared" si="3"/>
        <v>0.2</v>
      </c>
      <c r="R57" s="224">
        <f t="shared" si="4"/>
        <v>0.8</v>
      </c>
      <c r="S57" s="21"/>
      <c r="T57" s="179"/>
      <c r="U57" s="223">
        <v>0</v>
      </c>
      <c r="V57" s="224">
        <v>0</v>
      </c>
      <c r="W57" s="21">
        <v>0</v>
      </c>
      <c r="X57" s="179">
        <v>0</v>
      </c>
      <c r="Y57" s="223">
        <v>0</v>
      </c>
      <c r="Z57" s="224">
        <v>0</v>
      </c>
      <c r="AA57" s="21">
        <v>0</v>
      </c>
      <c r="AB57" s="198">
        <v>0</v>
      </c>
      <c r="AC57" s="183">
        <v>0</v>
      </c>
      <c r="AD57" s="186">
        <v>0</v>
      </c>
      <c r="AE57" s="21">
        <v>0</v>
      </c>
      <c r="AF57" s="198">
        <v>0</v>
      </c>
      <c r="AG57" s="183">
        <v>0</v>
      </c>
      <c r="AH57" s="186">
        <v>0</v>
      </c>
    </row>
    <row r="58" spans="1:34" x14ac:dyDescent="0.3">
      <c r="A58">
        <v>49</v>
      </c>
      <c r="B58" s="5" t="s">
        <v>289</v>
      </c>
      <c r="C58" s="175">
        <v>145</v>
      </c>
      <c r="D58" s="179">
        <v>131</v>
      </c>
      <c r="E58" s="183">
        <f t="shared" si="13"/>
        <v>0.52536231884057971</v>
      </c>
      <c r="F58" s="185">
        <f t="shared" si="14"/>
        <v>0.47463768115942029</v>
      </c>
      <c r="G58" s="175">
        <v>42</v>
      </c>
      <c r="H58" s="179">
        <v>32</v>
      </c>
      <c r="I58" s="223">
        <f t="shared" si="15"/>
        <v>0.56756756756756754</v>
      </c>
      <c r="J58" s="224">
        <f t="shared" si="0"/>
        <v>0.43243243243243246</v>
      </c>
      <c r="K58" s="21">
        <v>11</v>
      </c>
      <c r="L58" s="179">
        <v>12</v>
      </c>
      <c r="M58" s="223">
        <f t="shared" si="1"/>
        <v>0.47826086956521741</v>
      </c>
      <c r="N58" s="224">
        <f t="shared" si="2"/>
        <v>0.52173913043478259</v>
      </c>
      <c r="O58" s="21">
        <v>58</v>
      </c>
      <c r="P58" s="179">
        <v>69</v>
      </c>
      <c r="Q58" s="221">
        <f t="shared" si="3"/>
        <v>0.45669291338582679</v>
      </c>
      <c r="R58" s="224">
        <f t="shared" si="4"/>
        <v>0.54330708661417326</v>
      </c>
      <c r="S58" s="21">
        <v>29</v>
      </c>
      <c r="T58" s="179">
        <v>16</v>
      </c>
      <c r="U58" s="223">
        <f t="shared" si="5"/>
        <v>0.64444444444444449</v>
      </c>
      <c r="V58" s="224">
        <f t="shared" si="6"/>
        <v>0.35555555555555557</v>
      </c>
      <c r="W58" s="21">
        <v>3</v>
      </c>
      <c r="X58" s="179">
        <v>1</v>
      </c>
      <c r="Y58" s="223">
        <f t="shared" si="7"/>
        <v>0.75</v>
      </c>
      <c r="Z58" s="224">
        <f t="shared" si="8"/>
        <v>0.25</v>
      </c>
      <c r="AA58" s="230">
        <v>0</v>
      </c>
      <c r="AB58" s="202">
        <v>0</v>
      </c>
      <c r="AC58" s="183">
        <v>0</v>
      </c>
      <c r="AD58" s="186">
        <v>0</v>
      </c>
      <c r="AE58" s="230">
        <v>2</v>
      </c>
      <c r="AF58" s="202">
        <v>1</v>
      </c>
      <c r="AG58" s="183">
        <f t="shared" si="11"/>
        <v>0.66666666666666663</v>
      </c>
      <c r="AH58" s="186">
        <f t="shared" si="12"/>
        <v>0.33333333333333331</v>
      </c>
    </row>
    <row r="59" spans="1:34" x14ac:dyDescent="0.3">
      <c r="A59">
        <v>50</v>
      </c>
      <c r="B59" s="5" t="s">
        <v>290</v>
      </c>
      <c r="C59" s="175">
        <v>0</v>
      </c>
      <c r="D59" s="179">
        <v>1</v>
      </c>
      <c r="E59" s="183">
        <f t="shared" si="13"/>
        <v>0</v>
      </c>
      <c r="F59" s="185">
        <f t="shared" si="14"/>
        <v>1</v>
      </c>
      <c r="G59" s="175">
        <v>0</v>
      </c>
      <c r="H59" s="179">
        <v>1</v>
      </c>
      <c r="I59" s="223">
        <f t="shared" si="15"/>
        <v>0</v>
      </c>
      <c r="J59" s="224">
        <f t="shared" si="0"/>
        <v>1</v>
      </c>
      <c r="K59" s="21">
        <v>0</v>
      </c>
      <c r="L59" s="179">
        <v>0</v>
      </c>
      <c r="M59" s="223">
        <v>0</v>
      </c>
      <c r="N59" s="224">
        <v>0</v>
      </c>
      <c r="O59" s="21">
        <v>0</v>
      </c>
      <c r="P59" s="179">
        <v>0</v>
      </c>
      <c r="Q59" s="221">
        <v>0</v>
      </c>
      <c r="R59" s="224">
        <v>0</v>
      </c>
      <c r="S59" s="21">
        <v>0</v>
      </c>
      <c r="T59" s="179">
        <v>0</v>
      </c>
      <c r="U59" s="223">
        <v>0</v>
      </c>
      <c r="V59" s="224">
        <v>0</v>
      </c>
      <c r="W59" s="21">
        <v>0</v>
      </c>
      <c r="X59" s="179">
        <v>0</v>
      </c>
      <c r="Y59" s="223">
        <v>0</v>
      </c>
      <c r="Z59" s="224">
        <v>0</v>
      </c>
      <c r="AA59" s="21">
        <v>0</v>
      </c>
      <c r="AB59" s="198">
        <v>0</v>
      </c>
      <c r="AC59" s="183">
        <v>0</v>
      </c>
      <c r="AD59" s="186">
        <v>0</v>
      </c>
      <c r="AE59" s="21">
        <v>0</v>
      </c>
      <c r="AF59" s="198">
        <v>0</v>
      </c>
      <c r="AG59" s="183">
        <v>0</v>
      </c>
      <c r="AH59" s="186">
        <v>0</v>
      </c>
    </row>
    <row r="60" spans="1:34" x14ac:dyDescent="0.3">
      <c r="A60">
        <v>51</v>
      </c>
      <c r="B60" s="5" t="s">
        <v>294</v>
      </c>
      <c r="C60" s="175">
        <v>8</v>
      </c>
      <c r="D60" s="179">
        <v>7</v>
      </c>
      <c r="E60" s="183">
        <f t="shared" si="13"/>
        <v>0.53333333333333333</v>
      </c>
      <c r="F60" s="185">
        <f t="shared" si="14"/>
        <v>0.46666666666666667</v>
      </c>
      <c r="G60" s="175">
        <v>8</v>
      </c>
      <c r="H60" s="179">
        <v>5</v>
      </c>
      <c r="I60" s="223">
        <f t="shared" si="15"/>
        <v>0.61538461538461542</v>
      </c>
      <c r="J60" s="224">
        <f t="shared" si="0"/>
        <v>0.38461538461538464</v>
      </c>
      <c r="K60" s="21">
        <v>0</v>
      </c>
      <c r="L60" s="179">
        <v>0</v>
      </c>
      <c r="M60" s="223">
        <v>0</v>
      </c>
      <c r="N60" s="224">
        <v>0</v>
      </c>
      <c r="O60" s="21">
        <v>0</v>
      </c>
      <c r="P60" s="179">
        <v>2</v>
      </c>
      <c r="Q60" s="221">
        <f t="shared" si="3"/>
        <v>0</v>
      </c>
      <c r="R60" s="224">
        <f t="shared" si="4"/>
        <v>1</v>
      </c>
      <c r="S60" s="21">
        <v>0</v>
      </c>
      <c r="T60" s="179">
        <v>0</v>
      </c>
      <c r="U60" s="223">
        <v>0</v>
      </c>
      <c r="V60" s="224">
        <v>0</v>
      </c>
      <c r="W60" s="21">
        <v>0</v>
      </c>
      <c r="X60" s="179">
        <v>0</v>
      </c>
      <c r="Y60" s="223">
        <v>0</v>
      </c>
      <c r="Z60" s="224">
        <v>0</v>
      </c>
      <c r="AA60" s="21">
        <v>0</v>
      </c>
      <c r="AB60" s="198">
        <v>0</v>
      </c>
      <c r="AC60" s="183">
        <v>0</v>
      </c>
      <c r="AD60" s="186">
        <v>0</v>
      </c>
      <c r="AE60" s="21">
        <v>0</v>
      </c>
      <c r="AF60" s="198">
        <v>0</v>
      </c>
      <c r="AG60" s="183">
        <v>0</v>
      </c>
      <c r="AH60" s="186">
        <v>0</v>
      </c>
    </row>
    <row r="61" spans="1:34" x14ac:dyDescent="0.3">
      <c r="A61">
        <v>52</v>
      </c>
      <c r="B61" s="5" t="s">
        <v>39</v>
      </c>
      <c r="C61" s="175">
        <v>0</v>
      </c>
      <c r="D61" s="179">
        <v>0</v>
      </c>
      <c r="E61" s="183">
        <v>0</v>
      </c>
      <c r="F61" s="185">
        <v>0</v>
      </c>
      <c r="G61" s="175">
        <v>0</v>
      </c>
      <c r="H61" s="179">
        <v>0</v>
      </c>
      <c r="I61" s="223">
        <v>0</v>
      </c>
      <c r="J61" s="224">
        <v>0</v>
      </c>
      <c r="K61" s="21">
        <v>0</v>
      </c>
      <c r="L61" s="179">
        <v>0</v>
      </c>
      <c r="M61" s="223">
        <v>0</v>
      </c>
      <c r="N61" s="224">
        <v>0</v>
      </c>
      <c r="O61" s="21">
        <v>0</v>
      </c>
      <c r="P61" s="179">
        <v>0</v>
      </c>
      <c r="Q61" s="221">
        <v>0</v>
      </c>
      <c r="R61" s="224">
        <v>0</v>
      </c>
      <c r="S61" s="21">
        <v>0</v>
      </c>
      <c r="T61" s="179">
        <v>0</v>
      </c>
      <c r="U61" s="223">
        <v>0</v>
      </c>
      <c r="V61" s="224">
        <v>0</v>
      </c>
      <c r="W61" s="21">
        <v>0</v>
      </c>
      <c r="X61" s="179">
        <v>0</v>
      </c>
      <c r="Y61" s="223">
        <v>0</v>
      </c>
      <c r="Z61" s="224">
        <v>0</v>
      </c>
      <c r="AA61" s="21">
        <v>0</v>
      </c>
      <c r="AB61" s="198">
        <v>0</v>
      </c>
      <c r="AC61" s="183">
        <v>0</v>
      </c>
      <c r="AD61" s="186">
        <v>0</v>
      </c>
      <c r="AE61" s="21">
        <v>0</v>
      </c>
      <c r="AF61" s="198">
        <v>0</v>
      </c>
      <c r="AG61" s="183">
        <v>0</v>
      </c>
      <c r="AH61" s="186">
        <v>0</v>
      </c>
    </row>
    <row r="62" spans="1:34" x14ac:dyDescent="0.3">
      <c r="A62">
        <v>53</v>
      </c>
      <c r="B62" s="5" t="s">
        <v>31</v>
      </c>
      <c r="C62" s="175">
        <v>8</v>
      </c>
      <c r="D62" s="179">
        <v>16</v>
      </c>
      <c r="E62" s="183">
        <f t="shared" si="13"/>
        <v>0.33333333333333331</v>
      </c>
      <c r="F62" s="185">
        <f t="shared" si="14"/>
        <v>0.66666666666666663</v>
      </c>
      <c r="G62" s="175">
        <v>6</v>
      </c>
      <c r="H62" s="179">
        <v>7</v>
      </c>
      <c r="I62" s="223">
        <f t="shared" si="15"/>
        <v>0.46153846153846156</v>
      </c>
      <c r="J62" s="224">
        <f t="shared" si="0"/>
        <v>0.53846153846153844</v>
      </c>
      <c r="K62" s="21">
        <v>2</v>
      </c>
      <c r="L62" s="179">
        <v>2</v>
      </c>
      <c r="M62" s="223">
        <f t="shared" si="1"/>
        <v>0.5</v>
      </c>
      <c r="N62" s="224">
        <f t="shared" si="2"/>
        <v>0.5</v>
      </c>
      <c r="O62" s="21">
        <v>0</v>
      </c>
      <c r="P62" s="179">
        <v>6</v>
      </c>
      <c r="Q62" s="221">
        <f t="shared" si="3"/>
        <v>0</v>
      </c>
      <c r="R62" s="224">
        <f t="shared" si="4"/>
        <v>1</v>
      </c>
      <c r="S62" s="21">
        <v>0</v>
      </c>
      <c r="T62" s="179">
        <v>0</v>
      </c>
      <c r="U62" s="223">
        <v>0</v>
      </c>
      <c r="V62" s="224">
        <v>0</v>
      </c>
      <c r="W62" s="21">
        <v>0</v>
      </c>
      <c r="X62" s="179">
        <v>1</v>
      </c>
      <c r="Y62" s="223">
        <f t="shared" si="7"/>
        <v>0</v>
      </c>
      <c r="Z62" s="224">
        <f t="shared" si="8"/>
        <v>1</v>
      </c>
      <c r="AA62" s="21">
        <v>0</v>
      </c>
      <c r="AB62" s="198">
        <v>0</v>
      </c>
      <c r="AC62" s="183">
        <v>0</v>
      </c>
      <c r="AD62" s="186">
        <v>0</v>
      </c>
      <c r="AE62" s="21">
        <v>0</v>
      </c>
      <c r="AF62" s="198">
        <v>0</v>
      </c>
      <c r="AG62" s="183">
        <v>0</v>
      </c>
      <c r="AH62" s="186">
        <v>0</v>
      </c>
    </row>
    <row r="63" spans="1:34" x14ac:dyDescent="0.3">
      <c r="A63">
        <v>54</v>
      </c>
      <c r="B63" s="8" t="s">
        <v>32</v>
      </c>
      <c r="C63" s="175">
        <v>780</v>
      </c>
      <c r="D63" s="179">
        <v>872</v>
      </c>
      <c r="E63" s="183">
        <f t="shared" si="13"/>
        <v>0.4721549636803874</v>
      </c>
      <c r="F63" s="186">
        <f t="shared" si="14"/>
        <v>0.52784503631961255</v>
      </c>
      <c r="G63" s="175">
        <v>154</v>
      </c>
      <c r="H63" s="179">
        <v>164</v>
      </c>
      <c r="I63" s="223">
        <f t="shared" si="15"/>
        <v>0.48427672955974843</v>
      </c>
      <c r="J63" s="224">
        <f t="shared" si="0"/>
        <v>0.51572327044025157</v>
      </c>
      <c r="K63" s="21">
        <v>41</v>
      </c>
      <c r="L63" s="179">
        <v>42</v>
      </c>
      <c r="M63" s="223">
        <f t="shared" si="1"/>
        <v>0.49397590361445781</v>
      </c>
      <c r="N63" s="224">
        <f t="shared" si="2"/>
        <v>0.50602409638554213</v>
      </c>
      <c r="O63" s="21">
        <v>377</v>
      </c>
      <c r="P63" s="179">
        <v>523</v>
      </c>
      <c r="Q63" s="221">
        <f t="shared" si="3"/>
        <v>0.41888888888888887</v>
      </c>
      <c r="R63" s="224">
        <f t="shared" si="4"/>
        <v>0.58111111111111113</v>
      </c>
      <c r="S63" s="21">
        <v>166</v>
      </c>
      <c r="T63" s="179">
        <v>105</v>
      </c>
      <c r="U63" s="223">
        <f t="shared" si="5"/>
        <v>0.61254612546125464</v>
      </c>
      <c r="V63" s="224">
        <f t="shared" si="6"/>
        <v>0.38745387453874541</v>
      </c>
      <c r="W63" s="21">
        <v>37</v>
      </c>
      <c r="X63" s="179">
        <v>33</v>
      </c>
      <c r="Y63" s="223">
        <v>0</v>
      </c>
      <c r="Z63" s="224">
        <f t="shared" si="8"/>
        <v>0.47142857142857142</v>
      </c>
      <c r="AA63" s="21">
        <v>0</v>
      </c>
      <c r="AB63" s="198">
        <v>1</v>
      </c>
      <c r="AC63" s="183">
        <f t="shared" si="9"/>
        <v>0</v>
      </c>
      <c r="AD63" s="186">
        <f t="shared" si="10"/>
        <v>1</v>
      </c>
      <c r="AE63" s="21">
        <v>5</v>
      </c>
      <c r="AF63" s="198">
        <v>4</v>
      </c>
      <c r="AG63" s="183">
        <f t="shared" si="11"/>
        <v>0.55555555555555558</v>
      </c>
      <c r="AH63" s="186">
        <f t="shared" si="12"/>
        <v>0.44444444444444442</v>
      </c>
    </row>
    <row r="64" spans="1:34" x14ac:dyDescent="0.3">
      <c r="A64">
        <v>55</v>
      </c>
      <c r="B64" s="5" t="s">
        <v>33</v>
      </c>
      <c r="C64" s="175">
        <v>547</v>
      </c>
      <c r="D64" s="179">
        <v>581</v>
      </c>
      <c r="E64" s="183">
        <f t="shared" si="13"/>
        <v>0.48492907801418439</v>
      </c>
      <c r="F64" s="185">
        <f t="shared" si="14"/>
        <v>0.51507092198581561</v>
      </c>
      <c r="G64" s="175">
        <v>114</v>
      </c>
      <c r="H64" s="179">
        <v>112</v>
      </c>
      <c r="I64" s="223">
        <f t="shared" si="15"/>
        <v>0.50442477876106195</v>
      </c>
      <c r="J64" s="224">
        <f t="shared" si="0"/>
        <v>0.49557522123893805</v>
      </c>
      <c r="K64" s="21">
        <v>39</v>
      </c>
      <c r="L64" s="179">
        <v>48</v>
      </c>
      <c r="M64" s="223">
        <f t="shared" si="1"/>
        <v>0.44827586206896552</v>
      </c>
      <c r="N64" s="224">
        <f t="shared" si="2"/>
        <v>0.55172413793103448</v>
      </c>
      <c r="O64" s="21">
        <v>267</v>
      </c>
      <c r="P64" s="179">
        <v>333</v>
      </c>
      <c r="Q64" s="221">
        <f t="shared" si="3"/>
        <v>0.44500000000000001</v>
      </c>
      <c r="R64" s="224">
        <f t="shared" si="4"/>
        <v>0.55500000000000005</v>
      </c>
      <c r="S64" s="21">
        <v>105</v>
      </c>
      <c r="T64" s="179">
        <v>66</v>
      </c>
      <c r="U64" s="223">
        <f t="shared" si="5"/>
        <v>0.61403508771929827</v>
      </c>
      <c r="V64" s="224">
        <f t="shared" si="6"/>
        <v>0.38596491228070173</v>
      </c>
      <c r="W64" s="21">
        <v>18</v>
      </c>
      <c r="X64" s="179">
        <v>20</v>
      </c>
      <c r="Y64" s="223">
        <f t="shared" si="7"/>
        <v>0.47368421052631576</v>
      </c>
      <c r="Z64" s="224">
        <f t="shared" si="8"/>
        <v>0.52631578947368418</v>
      </c>
      <c r="AA64" s="21">
        <v>0</v>
      </c>
      <c r="AB64" s="198">
        <v>0</v>
      </c>
      <c r="AC64" s="183">
        <v>0</v>
      </c>
      <c r="AD64" s="186">
        <v>0</v>
      </c>
      <c r="AE64" s="21">
        <v>4</v>
      </c>
      <c r="AF64" s="198">
        <v>2</v>
      </c>
      <c r="AG64" s="183">
        <f t="shared" si="11"/>
        <v>0.66666666666666663</v>
      </c>
      <c r="AH64" s="186">
        <f t="shared" si="12"/>
        <v>0.33333333333333331</v>
      </c>
    </row>
    <row r="65" spans="1:34" x14ac:dyDescent="0.3">
      <c r="A65">
        <v>56</v>
      </c>
      <c r="B65" s="5" t="s">
        <v>34</v>
      </c>
      <c r="C65" s="175">
        <v>58</v>
      </c>
      <c r="D65" s="179">
        <v>86</v>
      </c>
      <c r="E65" s="183">
        <f t="shared" si="13"/>
        <v>0.40277777777777779</v>
      </c>
      <c r="F65" s="185">
        <f t="shared" si="14"/>
        <v>0.59722222222222221</v>
      </c>
      <c r="G65" s="175">
        <v>12</v>
      </c>
      <c r="H65" s="179">
        <v>16</v>
      </c>
      <c r="I65" s="223">
        <f t="shared" si="15"/>
        <v>0.42857142857142855</v>
      </c>
      <c r="J65" s="224">
        <f t="shared" si="0"/>
        <v>0.5714285714285714</v>
      </c>
      <c r="K65" s="21">
        <v>7</v>
      </c>
      <c r="L65" s="179">
        <v>10</v>
      </c>
      <c r="M65" s="223">
        <f t="shared" si="1"/>
        <v>0.41176470588235292</v>
      </c>
      <c r="N65" s="224">
        <f t="shared" si="2"/>
        <v>0.58823529411764708</v>
      </c>
      <c r="O65" s="21">
        <v>23</v>
      </c>
      <c r="P65" s="179">
        <v>54</v>
      </c>
      <c r="Q65" s="221">
        <f t="shared" si="3"/>
        <v>0.29870129870129869</v>
      </c>
      <c r="R65" s="224">
        <f t="shared" si="4"/>
        <v>0.70129870129870131</v>
      </c>
      <c r="S65" s="21">
        <v>15</v>
      </c>
      <c r="T65" s="179">
        <v>6</v>
      </c>
      <c r="U65" s="223">
        <f t="shared" si="5"/>
        <v>0.7142857142857143</v>
      </c>
      <c r="V65" s="224">
        <f t="shared" si="6"/>
        <v>0.2857142857142857</v>
      </c>
      <c r="W65" s="21">
        <v>0</v>
      </c>
      <c r="X65" s="179">
        <v>0</v>
      </c>
      <c r="Y65" s="223">
        <v>0</v>
      </c>
      <c r="Z65" s="224">
        <v>0</v>
      </c>
      <c r="AA65" s="21">
        <v>1</v>
      </c>
      <c r="AB65" s="198">
        <v>0</v>
      </c>
      <c r="AC65" s="183">
        <f t="shared" si="9"/>
        <v>1</v>
      </c>
      <c r="AD65" s="186">
        <f t="shared" si="10"/>
        <v>0</v>
      </c>
      <c r="AE65" s="21">
        <v>0</v>
      </c>
      <c r="AF65" s="198">
        <v>0</v>
      </c>
      <c r="AG65" s="183">
        <v>0</v>
      </c>
      <c r="AH65" s="186">
        <v>0</v>
      </c>
    </row>
    <row r="66" spans="1:34" x14ac:dyDescent="0.3">
      <c r="A66">
        <v>57</v>
      </c>
      <c r="B66" s="5" t="s">
        <v>291</v>
      </c>
      <c r="C66" s="175">
        <v>20</v>
      </c>
      <c r="D66" s="179">
        <v>28</v>
      </c>
      <c r="E66" s="183">
        <f t="shared" si="13"/>
        <v>0.41666666666666669</v>
      </c>
      <c r="F66" s="185">
        <f t="shared" si="14"/>
        <v>0.58333333333333337</v>
      </c>
      <c r="G66" s="175">
        <v>5</v>
      </c>
      <c r="H66" s="179">
        <v>3</v>
      </c>
      <c r="I66" s="223">
        <f t="shared" si="15"/>
        <v>0.625</v>
      </c>
      <c r="J66" s="224">
        <f t="shared" si="0"/>
        <v>0.375</v>
      </c>
      <c r="K66" s="21">
        <v>2</v>
      </c>
      <c r="L66" s="179">
        <v>2</v>
      </c>
      <c r="M66" s="223">
        <f t="shared" si="1"/>
        <v>0.5</v>
      </c>
      <c r="N66" s="224">
        <f t="shared" si="2"/>
        <v>0.5</v>
      </c>
      <c r="O66" s="21">
        <v>13</v>
      </c>
      <c r="P66" s="179">
        <v>21</v>
      </c>
      <c r="Q66" s="221">
        <f t="shared" si="3"/>
        <v>0.38235294117647056</v>
      </c>
      <c r="R66" s="224">
        <f t="shared" si="4"/>
        <v>0.61764705882352944</v>
      </c>
      <c r="S66" s="21">
        <v>0</v>
      </c>
      <c r="T66" s="179">
        <v>2</v>
      </c>
      <c r="U66" s="223">
        <f t="shared" si="5"/>
        <v>0</v>
      </c>
      <c r="V66" s="224">
        <f t="shared" si="6"/>
        <v>1</v>
      </c>
      <c r="W66" s="21">
        <v>0</v>
      </c>
      <c r="X66" s="179">
        <v>0</v>
      </c>
      <c r="Y66" s="223">
        <v>0</v>
      </c>
      <c r="Z66" s="224">
        <v>0</v>
      </c>
      <c r="AA66" s="21">
        <v>0</v>
      </c>
      <c r="AB66" s="198">
        <v>0</v>
      </c>
      <c r="AC66" s="183">
        <v>0</v>
      </c>
      <c r="AD66" s="186">
        <v>0</v>
      </c>
      <c r="AE66" s="21">
        <v>0</v>
      </c>
      <c r="AF66" s="198">
        <v>0</v>
      </c>
      <c r="AG66" s="183">
        <v>0</v>
      </c>
      <c r="AH66" s="186">
        <v>0</v>
      </c>
    </row>
    <row r="67" spans="1:34" x14ac:dyDescent="0.3">
      <c r="A67">
        <v>58</v>
      </c>
      <c r="B67" s="5" t="s">
        <v>292</v>
      </c>
      <c r="C67" s="175">
        <v>7</v>
      </c>
      <c r="D67" s="179">
        <v>8</v>
      </c>
      <c r="E67" s="183">
        <f t="shared" si="13"/>
        <v>0.46666666666666667</v>
      </c>
      <c r="F67" s="185">
        <f t="shared" si="14"/>
        <v>0.53333333333333333</v>
      </c>
      <c r="G67" s="175">
        <v>2</v>
      </c>
      <c r="H67" s="179">
        <v>2</v>
      </c>
      <c r="I67" s="223">
        <f t="shared" si="15"/>
        <v>0.5</v>
      </c>
      <c r="J67" s="224">
        <f t="shared" si="0"/>
        <v>0.5</v>
      </c>
      <c r="K67" s="21">
        <v>0</v>
      </c>
      <c r="L67" s="179">
        <v>1</v>
      </c>
      <c r="M67" s="223">
        <f t="shared" si="1"/>
        <v>0</v>
      </c>
      <c r="N67" s="224">
        <f t="shared" si="2"/>
        <v>1</v>
      </c>
      <c r="O67" s="21">
        <v>0</v>
      </c>
      <c r="P67" s="179">
        <v>1</v>
      </c>
      <c r="Q67" s="221">
        <f t="shared" si="3"/>
        <v>0</v>
      </c>
      <c r="R67" s="224">
        <f t="shared" si="4"/>
        <v>1</v>
      </c>
      <c r="S67" s="21">
        <v>5</v>
      </c>
      <c r="T67" s="179">
        <v>4</v>
      </c>
      <c r="U67" s="223">
        <f t="shared" si="5"/>
        <v>0.55555555555555558</v>
      </c>
      <c r="V67" s="224">
        <f t="shared" si="6"/>
        <v>0.44444444444444442</v>
      </c>
      <c r="W67" s="21">
        <v>0</v>
      </c>
      <c r="X67" s="179">
        <v>0</v>
      </c>
      <c r="Y67" s="223">
        <v>0</v>
      </c>
      <c r="Z67" s="224">
        <v>0</v>
      </c>
      <c r="AA67" s="21">
        <v>0</v>
      </c>
      <c r="AB67" s="198">
        <v>0</v>
      </c>
      <c r="AC67" s="183">
        <v>0</v>
      </c>
      <c r="AD67" s="186">
        <v>0</v>
      </c>
      <c r="AE67" s="21">
        <v>0</v>
      </c>
      <c r="AF67" s="198">
        <v>0</v>
      </c>
      <c r="AG67" s="183">
        <v>0</v>
      </c>
      <c r="AH67" s="186">
        <v>0</v>
      </c>
    </row>
    <row r="68" spans="1:34" x14ac:dyDescent="0.3">
      <c r="A68">
        <v>59</v>
      </c>
      <c r="B68" s="5" t="s">
        <v>293</v>
      </c>
      <c r="C68" s="175">
        <v>605</v>
      </c>
      <c r="D68" s="179">
        <v>757</v>
      </c>
      <c r="E68" s="183">
        <f t="shared" si="13"/>
        <v>0.44419970631424377</v>
      </c>
      <c r="F68" s="185">
        <f t="shared" si="14"/>
        <v>0.55580029368575623</v>
      </c>
      <c r="G68" s="175">
        <v>154</v>
      </c>
      <c r="H68" s="179">
        <v>189</v>
      </c>
      <c r="I68" s="223">
        <f t="shared" si="15"/>
        <v>0.44897959183673469</v>
      </c>
      <c r="J68" s="224">
        <f t="shared" si="0"/>
        <v>0.55102040816326525</v>
      </c>
      <c r="K68" s="21">
        <v>36</v>
      </c>
      <c r="L68" s="179">
        <v>49</v>
      </c>
      <c r="M68" s="223">
        <f t="shared" si="1"/>
        <v>0.42352941176470588</v>
      </c>
      <c r="N68" s="224">
        <f t="shared" si="2"/>
        <v>0.57647058823529407</v>
      </c>
      <c r="O68" s="21">
        <v>291</v>
      </c>
      <c r="P68" s="179">
        <v>410</v>
      </c>
      <c r="Q68" s="221">
        <f t="shared" si="3"/>
        <v>0.41512125534950073</v>
      </c>
      <c r="R68" s="224">
        <f t="shared" si="4"/>
        <v>0.58487874465049927</v>
      </c>
      <c r="S68" s="21">
        <v>85</v>
      </c>
      <c r="T68" s="179">
        <v>81</v>
      </c>
      <c r="U68" s="223">
        <f t="shared" si="5"/>
        <v>0.51204819277108438</v>
      </c>
      <c r="V68" s="224">
        <f t="shared" si="6"/>
        <v>0.48795180722891568</v>
      </c>
      <c r="W68" s="21">
        <v>39</v>
      </c>
      <c r="X68" s="179">
        <v>26</v>
      </c>
      <c r="Y68" s="223">
        <f t="shared" si="7"/>
        <v>0.6</v>
      </c>
      <c r="Z68" s="224">
        <f t="shared" si="8"/>
        <v>0.4</v>
      </c>
      <c r="AA68" s="21">
        <v>0</v>
      </c>
      <c r="AB68" s="198">
        <v>0</v>
      </c>
      <c r="AC68" s="183">
        <v>0</v>
      </c>
      <c r="AD68" s="186">
        <v>0</v>
      </c>
      <c r="AE68" s="21">
        <v>0</v>
      </c>
      <c r="AF68" s="198">
        <v>2</v>
      </c>
      <c r="AG68" s="183">
        <f t="shared" si="11"/>
        <v>0</v>
      </c>
      <c r="AH68" s="186">
        <f t="shared" si="12"/>
        <v>1</v>
      </c>
    </row>
    <row r="69" spans="1:34" x14ac:dyDescent="0.3">
      <c r="A69">
        <v>60</v>
      </c>
      <c r="B69" s="5" t="s">
        <v>155</v>
      </c>
      <c r="C69" s="175">
        <v>21</v>
      </c>
      <c r="D69" s="179">
        <v>27</v>
      </c>
      <c r="E69" s="183">
        <f t="shared" si="13"/>
        <v>0.4375</v>
      </c>
      <c r="F69" s="185">
        <f t="shared" si="14"/>
        <v>0.5625</v>
      </c>
      <c r="G69" s="175">
        <v>6</v>
      </c>
      <c r="H69" s="179">
        <v>9</v>
      </c>
      <c r="I69" s="223">
        <f t="shared" si="15"/>
        <v>0.4</v>
      </c>
      <c r="J69" s="224">
        <f t="shared" si="0"/>
        <v>0.6</v>
      </c>
      <c r="K69" s="21">
        <v>2</v>
      </c>
      <c r="L69" s="179">
        <v>1</v>
      </c>
      <c r="M69" s="223">
        <f t="shared" si="1"/>
        <v>0.66666666666666663</v>
      </c>
      <c r="N69" s="224">
        <f t="shared" si="2"/>
        <v>0.33333333333333331</v>
      </c>
      <c r="O69" s="21">
        <v>12</v>
      </c>
      <c r="P69" s="179">
        <v>15</v>
      </c>
      <c r="Q69" s="221">
        <f t="shared" si="3"/>
        <v>0.44444444444444442</v>
      </c>
      <c r="R69" s="224">
        <f t="shared" si="4"/>
        <v>0.55555555555555558</v>
      </c>
      <c r="S69" s="21">
        <v>1</v>
      </c>
      <c r="T69" s="179">
        <v>2</v>
      </c>
      <c r="U69" s="223">
        <f t="shared" si="5"/>
        <v>0.33333333333333331</v>
      </c>
      <c r="V69" s="224">
        <f t="shared" si="6"/>
        <v>0.66666666666666663</v>
      </c>
      <c r="W69" s="21">
        <v>0</v>
      </c>
      <c r="X69" s="179">
        <v>0</v>
      </c>
      <c r="Y69" s="223">
        <v>0</v>
      </c>
      <c r="Z69" s="224">
        <v>0</v>
      </c>
      <c r="AA69" s="21">
        <v>0</v>
      </c>
      <c r="AB69" s="198">
        <v>0</v>
      </c>
      <c r="AC69" s="183">
        <v>0</v>
      </c>
      <c r="AD69" s="186">
        <v>0</v>
      </c>
      <c r="AE69" s="21">
        <v>0</v>
      </c>
      <c r="AF69" s="198">
        <v>0</v>
      </c>
      <c r="AG69" s="183">
        <v>0</v>
      </c>
      <c r="AH69" s="186">
        <v>0</v>
      </c>
    </row>
    <row r="70" spans="1:34" x14ac:dyDescent="0.3">
      <c r="A70">
        <v>61</v>
      </c>
      <c r="B70" s="5" t="s">
        <v>35</v>
      </c>
      <c r="C70" s="175">
        <v>471</v>
      </c>
      <c r="D70" s="179">
        <v>507</v>
      </c>
      <c r="E70" s="183">
        <f t="shared" si="13"/>
        <v>0.48159509202453987</v>
      </c>
      <c r="F70" s="185">
        <f t="shared" si="14"/>
        <v>0.51840490797546013</v>
      </c>
      <c r="G70" s="175">
        <v>75</v>
      </c>
      <c r="H70" s="179">
        <v>93</v>
      </c>
      <c r="I70" s="223">
        <f t="shared" si="15"/>
        <v>0.44642857142857145</v>
      </c>
      <c r="J70" s="224">
        <f t="shared" si="0"/>
        <v>0.5535714285714286</v>
      </c>
      <c r="K70" s="21">
        <v>16</v>
      </c>
      <c r="L70" s="179">
        <v>30</v>
      </c>
      <c r="M70" s="223">
        <f t="shared" si="1"/>
        <v>0.34782608695652173</v>
      </c>
      <c r="N70" s="224">
        <f t="shared" si="2"/>
        <v>0.65217391304347827</v>
      </c>
      <c r="O70" s="21">
        <v>259</v>
      </c>
      <c r="P70" s="179">
        <v>307</v>
      </c>
      <c r="Q70" s="221">
        <f t="shared" si="3"/>
        <v>0.4575971731448763</v>
      </c>
      <c r="R70" s="224">
        <f t="shared" si="4"/>
        <v>0.54240282685512364</v>
      </c>
      <c r="S70" s="21">
        <v>113</v>
      </c>
      <c r="T70" s="179">
        <v>61</v>
      </c>
      <c r="U70" s="223">
        <f t="shared" si="5"/>
        <v>0.64942528735632188</v>
      </c>
      <c r="V70" s="224">
        <f t="shared" si="6"/>
        <v>0.35057471264367818</v>
      </c>
      <c r="W70" s="21">
        <v>7</v>
      </c>
      <c r="X70" s="179">
        <v>8</v>
      </c>
      <c r="Y70" s="223">
        <f t="shared" si="7"/>
        <v>0.46666666666666667</v>
      </c>
      <c r="Z70" s="224">
        <f t="shared" si="8"/>
        <v>0.53333333333333333</v>
      </c>
      <c r="AA70" s="21">
        <v>0</v>
      </c>
      <c r="AB70" s="198">
        <v>0</v>
      </c>
      <c r="AC70" s="183">
        <v>0</v>
      </c>
      <c r="AD70" s="186">
        <v>0</v>
      </c>
      <c r="AE70" s="21">
        <v>1</v>
      </c>
      <c r="AF70" s="198">
        <v>8</v>
      </c>
      <c r="AG70" s="183">
        <f t="shared" si="11"/>
        <v>0.1111111111111111</v>
      </c>
      <c r="AH70" s="186">
        <f t="shared" si="12"/>
        <v>0.88888888888888884</v>
      </c>
    </row>
    <row r="71" spans="1:34" x14ac:dyDescent="0.3">
      <c r="A71">
        <v>62</v>
      </c>
      <c r="B71" s="5" t="s">
        <v>36</v>
      </c>
      <c r="C71" s="177">
        <v>6</v>
      </c>
      <c r="D71" s="180">
        <v>10</v>
      </c>
      <c r="E71" s="187">
        <f t="shared" si="13"/>
        <v>0.375</v>
      </c>
      <c r="F71" s="188">
        <f t="shared" si="14"/>
        <v>0.625</v>
      </c>
      <c r="G71" s="177">
        <v>2</v>
      </c>
      <c r="H71" s="180">
        <v>2</v>
      </c>
      <c r="I71" s="225">
        <f t="shared" si="15"/>
        <v>0.5</v>
      </c>
      <c r="J71" s="226">
        <f t="shared" si="0"/>
        <v>0.5</v>
      </c>
      <c r="K71" s="177">
        <v>1</v>
      </c>
      <c r="L71" s="180">
        <v>0</v>
      </c>
      <c r="M71" s="225">
        <f t="shared" si="1"/>
        <v>1</v>
      </c>
      <c r="N71" s="226">
        <f t="shared" si="2"/>
        <v>0</v>
      </c>
      <c r="O71" s="177">
        <v>2</v>
      </c>
      <c r="P71" s="180">
        <v>8</v>
      </c>
      <c r="Q71" s="225">
        <f t="shared" si="3"/>
        <v>0.2</v>
      </c>
      <c r="R71" s="226">
        <f t="shared" si="4"/>
        <v>0.8</v>
      </c>
      <c r="S71" s="177">
        <v>0</v>
      </c>
      <c r="T71" s="180">
        <v>0</v>
      </c>
      <c r="U71" s="225">
        <v>0</v>
      </c>
      <c r="V71" s="226">
        <v>0</v>
      </c>
      <c r="W71" s="177">
        <v>1</v>
      </c>
      <c r="X71" s="180">
        <v>0</v>
      </c>
      <c r="Y71" s="225">
        <f t="shared" si="7"/>
        <v>1</v>
      </c>
      <c r="Z71" s="226">
        <f t="shared" si="8"/>
        <v>0</v>
      </c>
      <c r="AA71" s="155">
        <v>0</v>
      </c>
      <c r="AB71" s="231">
        <v>0</v>
      </c>
      <c r="AC71" s="187">
        <v>0</v>
      </c>
      <c r="AD71" s="188">
        <v>0</v>
      </c>
      <c r="AE71" s="155">
        <v>0</v>
      </c>
      <c r="AF71" s="231">
        <v>0</v>
      </c>
      <c r="AG71" s="187">
        <v>0</v>
      </c>
      <c r="AH71" s="188">
        <v>0</v>
      </c>
    </row>
    <row r="72" spans="1:34" x14ac:dyDescent="0.3">
      <c r="B72" s="6" t="s">
        <v>68</v>
      </c>
      <c r="C72"/>
      <c r="D72"/>
      <c r="E72"/>
      <c r="F72"/>
      <c r="O72" s="13"/>
      <c r="P72" s="13"/>
      <c r="Q72" s="13"/>
      <c r="R72" s="11"/>
      <c r="S72" s="13"/>
      <c r="T72" s="13"/>
      <c r="U72" s="13"/>
      <c r="V72" s="11"/>
      <c r="W72" s="13"/>
      <c r="X72" s="13"/>
      <c r="Y72" s="13"/>
      <c r="Z72" s="11"/>
      <c r="AA72" s="13"/>
      <c r="AB72" s="13"/>
      <c r="AC72" s="13"/>
      <c r="AD72" s="11"/>
    </row>
    <row r="73" spans="1:34" x14ac:dyDescent="0.3">
      <c r="B73" s="113" t="s">
        <v>43</v>
      </c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3"/>
      <c r="P73" s="13"/>
      <c r="Q73" s="13"/>
      <c r="R73" s="11"/>
      <c r="S73" s="13"/>
      <c r="T73" s="13"/>
      <c r="U73" s="13"/>
      <c r="V73" s="11"/>
      <c r="W73" s="13"/>
      <c r="X73" s="13"/>
      <c r="Y73" s="13"/>
      <c r="Z73" s="11"/>
      <c r="AA73" s="13"/>
      <c r="AB73" s="13"/>
      <c r="AC73" s="13"/>
      <c r="AD73" s="11"/>
    </row>
    <row r="74" spans="1:34" x14ac:dyDescent="0.3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3"/>
      <c r="P74" s="13"/>
      <c r="Q74" s="13"/>
      <c r="R74" s="11"/>
      <c r="S74" s="13"/>
      <c r="T74" s="13"/>
      <c r="U74" s="13"/>
      <c r="V74" s="11"/>
      <c r="W74" s="13"/>
      <c r="X74" s="13"/>
      <c r="Y74" s="13"/>
      <c r="Z74" s="11"/>
      <c r="AA74" s="13"/>
      <c r="AB74" s="13"/>
      <c r="AC74" s="13"/>
      <c r="AD74" s="11"/>
    </row>
    <row r="75" spans="1:34" x14ac:dyDescent="0.3">
      <c r="C75" s="15"/>
      <c r="D75" s="15"/>
      <c r="E75" s="15"/>
      <c r="F75" s="15"/>
      <c r="G75" s="13"/>
      <c r="H75" s="13"/>
      <c r="I75" s="13"/>
      <c r="J75" s="11"/>
      <c r="K75" s="13"/>
      <c r="L75" s="13"/>
      <c r="M75" s="13"/>
      <c r="N75" s="11"/>
      <c r="O75" s="13"/>
      <c r="P75" s="13"/>
      <c r="Q75" s="13"/>
      <c r="R75" s="11"/>
      <c r="S75" s="13"/>
      <c r="T75" s="13"/>
      <c r="U75" s="13"/>
      <c r="V75" s="11"/>
      <c r="W75" s="13"/>
      <c r="X75" s="13"/>
      <c r="Y75" s="13"/>
      <c r="Z75" s="11"/>
      <c r="AA75" s="13"/>
      <c r="AB75" s="13"/>
      <c r="AC75" s="13"/>
      <c r="AD75" s="11"/>
    </row>
    <row r="76" spans="1:34" x14ac:dyDescent="0.3">
      <c r="C76" s="15"/>
      <c r="D76" s="15"/>
      <c r="E76" s="15"/>
      <c r="F76" s="15"/>
      <c r="G76" s="13"/>
      <c r="H76" s="13"/>
      <c r="I76" s="13"/>
      <c r="J76" s="11"/>
      <c r="K76" s="13"/>
      <c r="L76" s="13"/>
      <c r="M76" s="13"/>
      <c r="N76" s="11"/>
      <c r="O76" s="13"/>
      <c r="P76" s="13"/>
      <c r="Q76" s="13"/>
      <c r="R76" s="11"/>
      <c r="S76" s="13"/>
      <c r="T76" s="13"/>
      <c r="U76" s="13"/>
      <c r="V76" s="11"/>
      <c r="W76" s="13"/>
      <c r="X76" s="13"/>
      <c r="Y76" s="13"/>
      <c r="Z76" s="11"/>
      <c r="AA76" s="13"/>
      <c r="AB76" s="13"/>
      <c r="AC76" s="13"/>
      <c r="AD76" s="11"/>
    </row>
    <row r="77" spans="1:34" x14ac:dyDescent="0.3">
      <c r="C77" s="15"/>
      <c r="D77" s="15"/>
      <c r="E77" s="15"/>
      <c r="F77" s="15"/>
      <c r="G77" s="13"/>
      <c r="H77" s="13"/>
      <c r="I77" s="13"/>
      <c r="J77" s="11"/>
      <c r="K77" s="13"/>
      <c r="L77" s="13"/>
      <c r="M77" s="13"/>
      <c r="N77" s="11"/>
      <c r="O77" s="13"/>
      <c r="P77" s="13"/>
      <c r="Q77" s="13"/>
      <c r="R77" s="11"/>
      <c r="S77" s="13"/>
      <c r="T77" s="13"/>
      <c r="U77" s="13"/>
      <c r="V77" s="11"/>
      <c r="W77" s="13"/>
      <c r="X77" s="13"/>
      <c r="Y77" s="13"/>
      <c r="Z77" s="11"/>
      <c r="AA77" s="13"/>
      <c r="AB77" s="13"/>
      <c r="AC77" s="13"/>
      <c r="AD77" s="11"/>
    </row>
    <row r="78" spans="1:34" x14ac:dyDescent="0.3">
      <c r="C78" s="15"/>
      <c r="D78" s="15"/>
      <c r="E78" s="15"/>
      <c r="F78" s="15"/>
      <c r="G78" s="13"/>
      <c r="H78" s="13"/>
      <c r="I78" s="13"/>
      <c r="J78" s="11"/>
      <c r="K78" s="13"/>
      <c r="L78" s="13"/>
      <c r="M78" s="13"/>
      <c r="N78" s="11"/>
      <c r="O78" s="13"/>
      <c r="P78" s="13"/>
      <c r="Q78" s="13"/>
      <c r="R78" s="11"/>
      <c r="S78" s="13"/>
      <c r="T78" s="13"/>
      <c r="U78" s="13"/>
      <c r="V78" s="11"/>
      <c r="W78" s="13"/>
      <c r="X78" s="13"/>
      <c r="Y78" s="13"/>
      <c r="Z78" s="11"/>
      <c r="AA78" s="13"/>
      <c r="AB78" s="13"/>
      <c r="AC78" s="13"/>
      <c r="AD78" s="11"/>
    </row>
    <row r="79" spans="1:34" x14ac:dyDescent="0.3">
      <c r="C79" s="15"/>
      <c r="D79" s="15"/>
      <c r="E79" s="15"/>
      <c r="F79" s="15"/>
      <c r="G79" s="13"/>
      <c r="H79" s="13"/>
      <c r="I79" s="13"/>
      <c r="J79" s="11"/>
      <c r="K79" s="13"/>
      <c r="L79" s="13"/>
      <c r="M79" s="13"/>
      <c r="N79" s="11"/>
      <c r="O79" s="13"/>
      <c r="P79" s="13"/>
      <c r="Q79" s="13"/>
      <c r="R79" s="11"/>
      <c r="S79" s="13"/>
      <c r="T79" s="13"/>
      <c r="U79" s="13"/>
      <c r="V79" s="11"/>
      <c r="W79" s="13"/>
      <c r="X79" s="13"/>
      <c r="Y79" s="13"/>
      <c r="Z79" s="11"/>
      <c r="AA79" s="13"/>
      <c r="AB79" s="13"/>
      <c r="AC79" s="13"/>
      <c r="AD79" s="11"/>
    </row>
    <row r="80" spans="1:34" x14ac:dyDescent="0.3">
      <c r="C80" s="15"/>
      <c r="D80" s="15"/>
      <c r="E80" s="15"/>
      <c r="F80" s="15"/>
      <c r="G80" s="13"/>
      <c r="H80" s="13"/>
      <c r="I80" s="13"/>
      <c r="J80" s="11"/>
      <c r="K80" s="13"/>
      <c r="L80" s="13"/>
      <c r="M80" s="13"/>
      <c r="N80" s="11"/>
      <c r="O80" s="13"/>
      <c r="P80" s="13"/>
      <c r="Q80" s="13"/>
      <c r="R80" s="11"/>
      <c r="S80" s="13"/>
      <c r="T80" s="13"/>
      <c r="U80" s="13"/>
      <c r="V80" s="11"/>
      <c r="W80" s="13"/>
      <c r="X80" s="13"/>
      <c r="Y80" s="13"/>
      <c r="Z80" s="11"/>
      <c r="AA80" s="13"/>
      <c r="AB80" s="13"/>
      <c r="AC80" s="13"/>
      <c r="AD80" s="11"/>
    </row>
    <row r="81" spans="3:30" x14ac:dyDescent="0.3">
      <c r="C81" s="15"/>
      <c r="D81" s="15"/>
      <c r="E81" s="15"/>
      <c r="F81" s="15"/>
      <c r="G81" s="13"/>
      <c r="H81" s="13"/>
      <c r="I81" s="13"/>
      <c r="J81" s="11"/>
      <c r="K81" s="13"/>
      <c r="L81" s="13"/>
      <c r="M81" s="13"/>
      <c r="N81" s="11"/>
      <c r="O81" s="13"/>
      <c r="P81" s="13"/>
      <c r="Q81" s="13"/>
      <c r="R81" s="11"/>
      <c r="S81" s="13"/>
      <c r="T81" s="13"/>
      <c r="U81" s="13"/>
      <c r="V81" s="11"/>
      <c r="W81" s="13"/>
      <c r="X81" s="13"/>
      <c r="Y81" s="13"/>
      <c r="Z81" s="11"/>
      <c r="AA81" s="13"/>
      <c r="AB81" s="13"/>
      <c r="AC81" s="13"/>
      <c r="AD81" s="11"/>
    </row>
    <row r="82" spans="3:30" x14ac:dyDescent="0.3">
      <c r="C82" s="15"/>
      <c r="D82" s="15"/>
      <c r="E82" s="15"/>
      <c r="F82" s="15"/>
      <c r="G82" s="13"/>
      <c r="H82" s="13"/>
      <c r="I82" s="13"/>
      <c r="J82" s="11"/>
      <c r="K82" s="13"/>
      <c r="L82" s="13"/>
      <c r="M82" s="13"/>
      <c r="N82" s="11"/>
      <c r="O82" s="13"/>
      <c r="P82" s="13"/>
      <c r="Q82" s="13"/>
      <c r="R82" s="11"/>
      <c r="S82" s="13"/>
      <c r="T82" s="13"/>
      <c r="U82" s="13"/>
      <c r="V82" s="11"/>
      <c r="W82" s="13"/>
      <c r="X82" s="13"/>
      <c r="Y82" s="13"/>
      <c r="Z82" s="11"/>
      <c r="AA82" s="13"/>
      <c r="AB82" s="13"/>
      <c r="AC82" s="13"/>
      <c r="AD82" s="11"/>
    </row>
    <row r="83" spans="3:30" x14ac:dyDescent="0.3">
      <c r="C83" s="15"/>
      <c r="D83" s="15"/>
      <c r="E83" s="15"/>
      <c r="F83" s="15"/>
      <c r="G83" s="13"/>
      <c r="H83" s="13"/>
      <c r="I83" s="13"/>
      <c r="J83" s="11"/>
      <c r="K83" s="13"/>
      <c r="L83" s="13"/>
      <c r="M83" s="13"/>
      <c r="N83" s="11"/>
      <c r="O83" s="13"/>
      <c r="P83" s="13"/>
      <c r="Q83" s="13"/>
      <c r="R83" s="11"/>
      <c r="S83" s="13"/>
      <c r="T83" s="13"/>
      <c r="U83" s="13"/>
      <c r="V83" s="11"/>
      <c r="W83" s="13"/>
      <c r="X83" s="13"/>
      <c r="Y83" s="13"/>
      <c r="Z83" s="11"/>
      <c r="AA83" s="13"/>
      <c r="AB83" s="13"/>
      <c r="AC83" s="13"/>
      <c r="AD83" s="11"/>
    </row>
    <row r="84" spans="3:30" x14ac:dyDescent="0.3">
      <c r="C84" s="15"/>
      <c r="D84" s="15"/>
      <c r="E84" s="15"/>
      <c r="F84" s="15"/>
      <c r="G84" s="13"/>
      <c r="H84" s="13"/>
      <c r="I84" s="13"/>
      <c r="J84" s="11"/>
      <c r="K84" s="13"/>
      <c r="L84" s="13"/>
      <c r="M84" s="13"/>
      <c r="N84" s="11"/>
      <c r="O84" s="13"/>
      <c r="P84" s="13"/>
      <c r="Q84" s="13"/>
      <c r="R84" s="11"/>
      <c r="S84" s="13"/>
      <c r="T84" s="13"/>
      <c r="U84" s="13"/>
      <c r="V84" s="11"/>
      <c r="W84" s="13"/>
      <c r="X84" s="13"/>
      <c r="Y84" s="13"/>
      <c r="Z84" s="11"/>
      <c r="AA84" s="13"/>
      <c r="AB84" s="13"/>
      <c r="AC84" s="13"/>
      <c r="AD84" s="11"/>
    </row>
    <row r="85" spans="3:30" x14ac:dyDescent="0.3">
      <c r="C85" s="15"/>
      <c r="D85" s="15"/>
      <c r="E85" s="15"/>
      <c r="F85" s="15"/>
      <c r="G85" s="13"/>
      <c r="H85" s="13"/>
      <c r="I85" s="13"/>
      <c r="J85" s="11"/>
      <c r="K85" s="13"/>
      <c r="L85" s="13"/>
      <c r="M85" s="13"/>
      <c r="N85" s="11"/>
      <c r="O85" s="13"/>
      <c r="P85" s="13"/>
      <c r="Q85" s="13"/>
      <c r="R85" s="11"/>
      <c r="S85" s="13"/>
      <c r="T85" s="13"/>
      <c r="U85" s="13"/>
      <c r="V85" s="11"/>
      <c r="W85" s="13"/>
      <c r="X85" s="13"/>
      <c r="Y85" s="13"/>
      <c r="Z85" s="11"/>
      <c r="AA85" s="13"/>
      <c r="AB85" s="13"/>
      <c r="AC85" s="13"/>
      <c r="AD85" s="11"/>
    </row>
    <row r="86" spans="3:30" x14ac:dyDescent="0.3">
      <c r="C86" s="15"/>
      <c r="D86" s="15"/>
      <c r="E86" s="15"/>
      <c r="F86" s="15"/>
      <c r="G86" s="13"/>
      <c r="H86" s="13"/>
      <c r="I86" s="13"/>
      <c r="J86" s="11"/>
      <c r="K86" s="13"/>
      <c r="L86" s="13"/>
      <c r="M86" s="13"/>
      <c r="N86" s="11"/>
      <c r="O86" s="13"/>
      <c r="P86" s="13"/>
      <c r="Q86" s="13"/>
      <c r="R86" s="11"/>
      <c r="S86" s="13"/>
      <c r="T86" s="13"/>
      <c r="U86" s="13"/>
      <c r="V86" s="11"/>
      <c r="W86" s="13"/>
      <c r="X86" s="13"/>
      <c r="Y86" s="13"/>
      <c r="Z86" s="11"/>
      <c r="AA86" s="13"/>
      <c r="AB86" s="13"/>
      <c r="AC86" s="13"/>
      <c r="AD86" s="11"/>
    </row>
    <row r="87" spans="3:30" x14ac:dyDescent="0.3">
      <c r="C87" s="15"/>
      <c r="D87" s="15"/>
      <c r="E87" s="15"/>
      <c r="F87" s="15"/>
      <c r="G87" s="13"/>
      <c r="H87" s="13"/>
      <c r="I87" s="13"/>
      <c r="J87" s="11"/>
      <c r="K87" s="13"/>
      <c r="L87" s="13"/>
      <c r="M87" s="13"/>
      <c r="N87" s="11"/>
      <c r="O87" s="13"/>
      <c r="P87" s="13"/>
      <c r="Q87" s="13"/>
      <c r="R87" s="11"/>
      <c r="S87" s="13"/>
      <c r="T87" s="13"/>
      <c r="U87" s="13"/>
      <c r="V87" s="11"/>
      <c r="W87" s="13"/>
      <c r="X87" s="13"/>
      <c r="Y87" s="13"/>
      <c r="Z87" s="11"/>
      <c r="AA87" s="13"/>
      <c r="AB87" s="13"/>
      <c r="AC87" s="13"/>
      <c r="AD87" s="11"/>
    </row>
    <row r="88" spans="3:30" x14ac:dyDescent="0.3">
      <c r="C88" s="15"/>
      <c r="D88" s="15"/>
      <c r="E88" s="15"/>
      <c r="F88" s="15"/>
      <c r="G88" s="13"/>
      <c r="H88" s="13"/>
      <c r="I88" s="13"/>
      <c r="J88" s="11"/>
      <c r="K88" s="13"/>
      <c r="L88" s="13"/>
      <c r="M88" s="13"/>
      <c r="N88" s="11"/>
      <c r="O88" s="13"/>
      <c r="P88" s="13"/>
      <c r="Q88" s="13"/>
      <c r="R88" s="11"/>
      <c r="S88" s="13"/>
      <c r="T88" s="13"/>
      <c r="U88" s="13"/>
      <c r="V88" s="11"/>
      <c r="W88" s="13"/>
      <c r="X88" s="13"/>
      <c r="Y88" s="13"/>
      <c r="Z88" s="11"/>
      <c r="AA88" s="13"/>
      <c r="AB88" s="13"/>
      <c r="AC88" s="13"/>
      <c r="AD88" s="11"/>
    </row>
    <row r="89" spans="3:30" x14ac:dyDescent="0.3">
      <c r="C89" s="15"/>
      <c r="D89" s="15"/>
      <c r="E89" s="15"/>
      <c r="F89" s="15"/>
      <c r="G89" s="13"/>
      <c r="H89" s="13"/>
      <c r="I89" s="13"/>
      <c r="J89" s="11"/>
      <c r="K89" s="13"/>
      <c r="L89" s="13"/>
      <c r="M89" s="13"/>
      <c r="N89" s="11"/>
      <c r="O89" s="13"/>
      <c r="P89" s="13"/>
      <c r="Q89" s="13"/>
      <c r="R89" s="11"/>
      <c r="S89" s="13"/>
      <c r="T89" s="13"/>
      <c r="U89" s="13"/>
      <c r="V89" s="11"/>
      <c r="W89" s="13"/>
      <c r="X89" s="13"/>
      <c r="Y89" s="13"/>
      <c r="Z89" s="11"/>
      <c r="AA89" s="13"/>
      <c r="AB89" s="13"/>
      <c r="AC89" s="13"/>
      <c r="AD89" s="11"/>
    </row>
    <row r="90" spans="3:30" x14ac:dyDescent="0.3">
      <c r="C90" s="15"/>
      <c r="D90" s="15"/>
      <c r="E90" s="15"/>
      <c r="F90" s="15"/>
      <c r="G90" s="13"/>
      <c r="H90" s="13"/>
      <c r="I90" s="13"/>
      <c r="J90" s="11"/>
      <c r="K90" s="13"/>
      <c r="L90" s="13"/>
      <c r="M90" s="13"/>
      <c r="N90" s="11"/>
      <c r="O90" s="13"/>
      <c r="P90" s="13"/>
      <c r="Q90" s="13"/>
      <c r="R90" s="11"/>
      <c r="S90" s="13"/>
      <c r="T90" s="13"/>
      <c r="U90" s="13"/>
      <c r="V90" s="11"/>
      <c r="W90" s="13"/>
      <c r="X90" s="13"/>
      <c r="Y90" s="13"/>
      <c r="Z90" s="11"/>
      <c r="AA90" s="13"/>
      <c r="AB90" s="13"/>
      <c r="AC90" s="13"/>
      <c r="AD90" s="11"/>
    </row>
    <row r="91" spans="3:30" x14ac:dyDescent="0.3">
      <c r="C91" s="15"/>
      <c r="D91" s="15"/>
      <c r="E91" s="15"/>
      <c r="F91" s="15"/>
      <c r="G91" s="13"/>
      <c r="H91" s="13"/>
      <c r="I91" s="13"/>
      <c r="J91" s="11"/>
      <c r="K91" s="13"/>
      <c r="L91" s="13"/>
      <c r="M91" s="13"/>
      <c r="N91" s="11"/>
      <c r="O91" s="13"/>
      <c r="P91" s="13"/>
      <c r="Q91" s="13"/>
      <c r="R91" s="11"/>
      <c r="S91" s="13"/>
      <c r="T91" s="13"/>
      <c r="U91" s="13"/>
      <c r="V91" s="11"/>
      <c r="W91" s="13"/>
      <c r="X91" s="13"/>
      <c r="Y91" s="13"/>
      <c r="Z91" s="11"/>
      <c r="AA91" s="13"/>
      <c r="AB91" s="13"/>
      <c r="AC91" s="13"/>
      <c r="AD91" s="11"/>
    </row>
    <row r="92" spans="3:30" x14ac:dyDescent="0.3">
      <c r="C92" s="15"/>
      <c r="D92" s="15"/>
      <c r="E92" s="15"/>
      <c r="F92" s="15"/>
      <c r="G92" s="13"/>
      <c r="H92" s="13"/>
      <c r="I92" s="13"/>
      <c r="J92" s="11"/>
      <c r="K92" s="13"/>
      <c r="L92" s="13"/>
      <c r="M92" s="13"/>
      <c r="N92" s="11"/>
      <c r="O92" s="13"/>
      <c r="P92" s="13"/>
      <c r="Q92" s="13"/>
      <c r="R92" s="11"/>
      <c r="S92" s="13"/>
      <c r="T92" s="13"/>
      <c r="U92" s="13"/>
      <c r="V92" s="11"/>
      <c r="W92" s="13"/>
      <c r="X92" s="13"/>
      <c r="Y92" s="13"/>
      <c r="Z92" s="11"/>
      <c r="AA92" s="13"/>
      <c r="AB92" s="13"/>
      <c r="AC92" s="13"/>
      <c r="AD92" s="11"/>
    </row>
    <row r="93" spans="3:30" x14ac:dyDescent="0.3">
      <c r="C93" s="15"/>
      <c r="D93" s="15"/>
      <c r="E93" s="15"/>
      <c r="F93" s="15"/>
      <c r="G93" s="13"/>
      <c r="H93" s="13"/>
      <c r="I93" s="13"/>
      <c r="J93" s="11"/>
      <c r="K93" s="13"/>
      <c r="L93" s="13"/>
      <c r="M93" s="13"/>
      <c r="N93" s="11"/>
      <c r="O93" s="13"/>
      <c r="P93" s="13"/>
      <c r="Q93" s="13"/>
      <c r="R93" s="11"/>
      <c r="S93" s="13"/>
      <c r="T93" s="13"/>
      <c r="U93" s="13"/>
      <c r="V93" s="11"/>
      <c r="W93" s="13"/>
      <c r="X93" s="13"/>
      <c r="Y93" s="13"/>
      <c r="Z93" s="11"/>
      <c r="AA93" s="13"/>
      <c r="AB93" s="13"/>
      <c r="AC93" s="13"/>
      <c r="AD93" s="11"/>
    </row>
    <row r="94" spans="3:30" x14ac:dyDescent="0.3">
      <c r="C94" s="15"/>
      <c r="D94" s="15"/>
      <c r="E94" s="15"/>
      <c r="F94" s="15"/>
      <c r="G94" s="13"/>
      <c r="H94" s="13"/>
      <c r="I94" s="13"/>
      <c r="J94" s="11"/>
      <c r="K94" s="13"/>
      <c r="L94" s="13"/>
      <c r="M94" s="13"/>
      <c r="N94" s="11"/>
      <c r="O94" s="13"/>
      <c r="P94" s="13"/>
      <c r="Q94" s="13"/>
      <c r="R94" s="11"/>
      <c r="S94" s="13"/>
      <c r="T94" s="13"/>
      <c r="U94" s="13"/>
      <c r="V94" s="11"/>
      <c r="W94" s="13"/>
      <c r="X94" s="13"/>
      <c r="Y94" s="13"/>
      <c r="Z94" s="11"/>
      <c r="AA94" s="13"/>
      <c r="AB94" s="13"/>
      <c r="AC94" s="13"/>
      <c r="AD94" s="11"/>
    </row>
    <row r="95" spans="3:30" x14ac:dyDescent="0.3">
      <c r="C95" s="15"/>
      <c r="D95" s="15"/>
      <c r="E95" s="15"/>
      <c r="F95" s="15"/>
      <c r="G95" s="13"/>
      <c r="H95" s="13"/>
      <c r="I95" s="13"/>
      <c r="J95" s="11"/>
      <c r="K95" s="13"/>
      <c r="L95" s="13"/>
      <c r="M95" s="13"/>
      <c r="N95" s="11"/>
      <c r="O95" s="13"/>
      <c r="P95" s="13"/>
      <c r="Q95" s="13"/>
      <c r="R95" s="11"/>
      <c r="S95" s="13"/>
      <c r="T95" s="13"/>
      <c r="U95" s="13"/>
      <c r="V95" s="11"/>
      <c r="W95" s="13"/>
      <c r="X95" s="13"/>
      <c r="Y95" s="13"/>
      <c r="Z95" s="11"/>
      <c r="AA95" s="13"/>
      <c r="AB95" s="13"/>
      <c r="AC95" s="13"/>
      <c r="AD95" s="11"/>
    </row>
    <row r="96" spans="3:30" x14ac:dyDescent="0.3">
      <c r="C96" s="15"/>
      <c r="D96" s="15"/>
      <c r="E96" s="15"/>
      <c r="F96" s="15"/>
      <c r="G96" s="13"/>
      <c r="H96" s="13"/>
      <c r="I96" s="13"/>
      <c r="J96" s="11"/>
      <c r="K96" s="13"/>
      <c r="L96" s="13"/>
      <c r="M96" s="13"/>
      <c r="N96" s="11"/>
      <c r="O96" s="13"/>
      <c r="P96" s="13"/>
      <c r="Q96" s="13"/>
      <c r="R96" s="11"/>
      <c r="S96" s="13"/>
      <c r="T96" s="13"/>
      <c r="U96" s="13"/>
      <c r="V96" s="11"/>
      <c r="W96" s="13"/>
      <c r="X96" s="13"/>
      <c r="Y96" s="13"/>
      <c r="Z96" s="11"/>
      <c r="AA96" s="13"/>
      <c r="AB96" s="13"/>
      <c r="AC96" s="13"/>
      <c r="AD96" s="11"/>
    </row>
    <row r="97" spans="3:30" x14ac:dyDescent="0.3">
      <c r="C97" s="15"/>
      <c r="D97" s="15"/>
      <c r="E97" s="15"/>
      <c r="F97" s="15"/>
      <c r="G97" s="13"/>
      <c r="H97" s="13"/>
      <c r="I97" s="13"/>
      <c r="J97" s="11"/>
      <c r="K97" s="13"/>
      <c r="L97" s="13"/>
      <c r="M97" s="13"/>
      <c r="N97" s="11"/>
      <c r="O97" s="13"/>
      <c r="P97" s="13"/>
      <c r="Q97" s="13"/>
      <c r="R97" s="11"/>
      <c r="S97" s="13"/>
      <c r="T97" s="13"/>
      <c r="U97" s="13"/>
      <c r="V97" s="11"/>
      <c r="W97" s="13"/>
      <c r="X97" s="13"/>
      <c r="Y97" s="13"/>
      <c r="Z97" s="11"/>
      <c r="AA97" s="13"/>
      <c r="AB97" s="13"/>
      <c r="AC97" s="13"/>
      <c r="AD97" s="11"/>
    </row>
    <row r="98" spans="3:30" x14ac:dyDescent="0.3">
      <c r="C98" s="15"/>
      <c r="D98" s="15"/>
      <c r="E98" s="15"/>
      <c r="F98" s="15"/>
      <c r="G98" s="13"/>
      <c r="H98" s="13"/>
      <c r="I98" s="13"/>
      <c r="J98" s="11"/>
      <c r="K98" s="13"/>
      <c r="L98" s="13"/>
      <c r="M98" s="13"/>
      <c r="N98" s="11"/>
      <c r="O98" s="13"/>
      <c r="P98" s="13"/>
      <c r="Q98" s="13"/>
      <c r="R98" s="11"/>
      <c r="S98" s="13"/>
      <c r="T98" s="13"/>
      <c r="U98" s="13"/>
      <c r="V98" s="11"/>
      <c r="W98" s="13"/>
      <c r="X98" s="13"/>
      <c r="Y98" s="13"/>
      <c r="Z98" s="11"/>
      <c r="AA98" s="13"/>
      <c r="AB98" s="13"/>
      <c r="AC98" s="13"/>
      <c r="AD98" s="11"/>
    </row>
    <row r="99" spans="3:30" x14ac:dyDescent="0.3">
      <c r="C99" s="15"/>
      <c r="D99" s="15"/>
      <c r="E99" s="15"/>
      <c r="F99" s="15"/>
      <c r="G99" s="13"/>
      <c r="H99" s="13"/>
      <c r="I99" s="13"/>
      <c r="J99" s="11"/>
      <c r="K99" s="13"/>
      <c r="L99" s="13"/>
      <c r="M99" s="13"/>
      <c r="N99" s="11"/>
      <c r="O99" s="13"/>
      <c r="P99" s="13"/>
      <c r="Q99" s="13"/>
      <c r="R99" s="11"/>
      <c r="S99" s="13"/>
      <c r="T99" s="13"/>
      <c r="U99" s="13"/>
      <c r="V99" s="11"/>
      <c r="W99" s="13"/>
      <c r="X99" s="13"/>
      <c r="Y99" s="13"/>
      <c r="Z99" s="11"/>
      <c r="AA99" s="13"/>
      <c r="AB99" s="13"/>
      <c r="AC99" s="13"/>
      <c r="AD99" s="11"/>
    </row>
    <row r="100" spans="3:30" x14ac:dyDescent="0.3">
      <c r="C100" s="15"/>
      <c r="D100" s="15"/>
      <c r="E100" s="15"/>
      <c r="F100" s="15"/>
      <c r="G100" s="13"/>
      <c r="H100" s="13"/>
      <c r="I100" s="13"/>
      <c r="J100" s="11"/>
      <c r="K100" s="13"/>
      <c r="L100" s="13"/>
      <c r="M100" s="13"/>
      <c r="N100" s="11"/>
      <c r="O100" s="13"/>
      <c r="P100" s="13"/>
      <c r="Q100" s="13"/>
      <c r="R100" s="11"/>
      <c r="S100" s="13"/>
      <c r="T100" s="13"/>
      <c r="U100" s="13"/>
      <c r="V100" s="11"/>
      <c r="W100" s="13"/>
      <c r="X100" s="13"/>
      <c r="Y100" s="13"/>
      <c r="Z100" s="11"/>
      <c r="AA100" s="13"/>
      <c r="AB100" s="13"/>
      <c r="AC100" s="13"/>
      <c r="AD100" s="11"/>
    </row>
    <row r="101" spans="3:30" x14ac:dyDescent="0.3">
      <c r="C101" s="15"/>
      <c r="D101" s="15"/>
      <c r="E101" s="15"/>
      <c r="F101" s="15"/>
      <c r="G101" s="13"/>
      <c r="H101" s="13"/>
      <c r="I101" s="13"/>
      <c r="J101" s="11"/>
      <c r="K101" s="13"/>
      <c r="L101" s="13"/>
      <c r="M101" s="13"/>
      <c r="N101" s="11"/>
      <c r="O101" s="13"/>
      <c r="P101" s="13"/>
      <c r="Q101" s="13"/>
      <c r="R101" s="11"/>
      <c r="S101" s="13"/>
      <c r="T101" s="13"/>
      <c r="U101" s="13"/>
      <c r="V101" s="11"/>
      <c r="W101" s="13"/>
      <c r="X101" s="13"/>
      <c r="Y101" s="13"/>
      <c r="Z101" s="11"/>
      <c r="AA101" s="13"/>
      <c r="AB101" s="13"/>
      <c r="AC101" s="13"/>
      <c r="AD101" s="11"/>
    </row>
    <row r="102" spans="3:30" x14ac:dyDescent="0.3">
      <c r="C102" s="15"/>
      <c r="D102" s="15"/>
      <c r="E102" s="15"/>
      <c r="F102" s="15"/>
      <c r="G102" s="13"/>
      <c r="H102" s="13"/>
      <c r="I102" s="13"/>
      <c r="J102" s="11"/>
      <c r="K102" s="13"/>
      <c r="L102" s="13"/>
      <c r="M102" s="13"/>
      <c r="N102" s="11"/>
      <c r="O102" s="13"/>
      <c r="P102" s="13"/>
      <c r="Q102" s="13"/>
      <c r="R102" s="11"/>
      <c r="S102" s="13"/>
      <c r="T102" s="13"/>
      <c r="U102" s="13"/>
      <c r="V102" s="11"/>
      <c r="W102" s="13"/>
      <c r="X102" s="13"/>
      <c r="Y102" s="13"/>
      <c r="Z102" s="11"/>
      <c r="AA102" s="13"/>
      <c r="AB102" s="13"/>
      <c r="AC102" s="13"/>
      <c r="AD102" s="11"/>
    </row>
    <row r="103" spans="3:30" x14ac:dyDescent="0.3">
      <c r="C103" s="15"/>
      <c r="D103" s="15"/>
      <c r="E103" s="15"/>
      <c r="F103" s="15"/>
      <c r="G103" s="13"/>
      <c r="H103" s="13"/>
      <c r="I103" s="13"/>
      <c r="J103" s="11"/>
      <c r="K103" s="13"/>
      <c r="L103" s="13"/>
      <c r="M103" s="13"/>
      <c r="N103" s="11"/>
      <c r="O103" s="13"/>
      <c r="P103" s="13"/>
      <c r="Q103" s="13"/>
      <c r="R103" s="11"/>
      <c r="S103" s="13"/>
      <c r="T103" s="13"/>
      <c r="U103" s="13"/>
      <c r="V103" s="11"/>
      <c r="W103" s="13"/>
      <c r="X103" s="13"/>
      <c r="Y103" s="13"/>
      <c r="Z103" s="11"/>
      <c r="AA103" s="13"/>
      <c r="AB103" s="13"/>
      <c r="AC103" s="13"/>
      <c r="AD103" s="11"/>
    </row>
    <row r="104" spans="3:30" x14ac:dyDescent="0.3">
      <c r="C104" s="15"/>
      <c r="D104" s="15"/>
      <c r="E104" s="15"/>
      <c r="F104" s="15"/>
      <c r="G104" s="13"/>
      <c r="H104" s="13"/>
      <c r="I104" s="13"/>
      <c r="J104" s="11"/>
      <c r="K104" s="13"/>
      <c r="L104" s="13"/>
      <c r="M104" s="13"/>
      <c r="N104" s="11"/>
      <c r="O104" s="13"/>
      <c r="P104" s="13"/>
      <c r="Q104" s="13"/>
      <c r="R104" s="11"/>
      <c r="S104" s="13"/>
      <c r="T104" s="13"/>
      <c r="U104" s="13"/>
      <c r="V104" s="11"/>
      <c r="W104" s="13"/>
      <c r="X104" s="13"/>
      <c r="Y104" s="13"/>
      <c r="Z104" s="11"/>
      <c r="AA104" s="13"/>
      <c r="AB104" s="13"/>
      <c r="AC104" s="13"/>
      <c r="AD104" s="11"/>
    </row>
    <row r="105" spans="3:30" x14ac:dyDescent="0.3">
      <c r="C105" s="15"/>
      <c r="D105" s="15"/>
      <c r="E105" s="15"/>
      <c r="F105" s="15"/>
      <c r="G105" s="13"/>
      <c r="H105" s="13"/>
      <c r="I105" s="13"/>
      <c r="J105" s="11"/>
      <c r="K105" s="13"/>
      <c r="L105" s="13"/>
      <c r="M105" s="13"/>
      <c r="N105" s="11"/>
      <c r="O105" s="13"/>
      <c r="P105" s="13"/>
      <c r="Q105" s="13"/>
      <c r="R105" s="11"/>
      <c r="S105" s="13"/>
      <c r="T105" s="13"/>
      <c r="U105" s="13"/>
      <c r="V105" s="11"/>
      <c r="W105" s="13"/>
      <c r="X105" s="13"/>
      <c r="Y105" s="13"/>
      <c r="Z105" s="11"/>
      <c r="AA105" s="13"/>
      <c r="AB105" s="13"/>
      <c r="AC105" s="13"/>
      <c r="AD105" s="11"/>
    </row>
    <row r="106" spans="3:30" x14ac:dyDescent="0.3">
      <c r="C106" s="15"/>
      <c r="D106" s="15"/>
      <c r="E106" s="15"/>
      <c r="F106" s="15"/>
      <c r="G106" s="13"/>
      <c r="H106" s="13"/>
      <c r="I106" s="13"/>
      <c r="J106" s="11"/>
      <c r="K106" s="13"/>
      <c r="L106" s="13"/>
      <c r="M106" s="13"/>
      <c r="N106" s="11"/>
      <c r="O106" s="13"/>
      <c r="P106" s="13"/>
      <c r="Q106" s="13"/>
      <c r="R106" s="11"/>
      <c r="S106" s="13"/>
      <c r="T106" s="13"/>
      <c r="U106" s="13"/>
      <c r="V106" s="11"/>
      <c r="W106" s="13"/>
      <c r="X106" s="13"/>
      <c r="Y106" s="13"/>
      <c r="Z106" s="11"/>
      <c r="AA106" s="13"/>
      <c r="AB106" s="13"/>
      <c r="AC106" s="13"/>
      <c r="AD106" s="11"/>
    </row>
    <row r="107" spans="3:30" x14ac:dyDescent="0.3">
      <c r="C107" s="15"/>
      <c r="D107" s="15"/>
      <c r="E107" s="15"/>
      <c r="F107" s="15"/>
      <c r="G107" s="13"/>
      <c r="H107" s="13"/>
      <c r="I107" s="13"/>
      <c r="J107" s="11"/>
      <c r="K107" s="13"/>
      <c r="L107" s="13"/>
      <c r="M107" s="13"/>
      <c r="N107" s="11"/>
      <c r="O107" s="13"/>
      <c r="P107" s="13"/>
      <c r="Q107" s="13"/>
      <c r="R107" s="11"/>
      <c r="S107" s="13"/>
      <c r="T107" s="13"/>
      <c r="U107" s="13"/>
      <c r="V107" s="11"/>
      <c r="W107" s="13"/>
      <c r="X107" s="13"/>
      <c r="Y107" s="13"/>
      <c r="Z107" s="11"/>
      <c r="AA107" s="13"/>
      <c r="AB107" s="13"/>
      <c r="AC107" s="13"/>
      <c r="AD107" s="11"/>
    </row>
    <row r="108" spans="3:30" x14ac:dyDescent="0.3">
      <c r="C108" s="15"/>
      <c r="D108" s="15"/>
      <c r="E108" s="15"/>
      <c r="F108" s="15"/>
      <c r="G108" s="13"/>
      <c r="H108" s="13"/>
      <c r="I108" s="13"/>
      <c r="J108" s="11"/>
      <c r="K108" s="13"/>
      <c r="L108" s="13"/>
      <c r="M108" s="13"/>
      <c r="N108" s="11"/>
      <c r="O108" s="13"/>
      <c r="P108" s="13"/>
      <c r="Q108" s="13"/>
      <c r="R108" s="11"/>
      <c r="S108" s="13"/>
      <c r="T108" s="13"/>
      <c r="U108" s="13"/>
      <c r="V108" s="11"/>
      <c r="W108" s="13"/>
      <c r="X108" s="13"/>
      <c r="Y108" s="13"/>
      <c r="Z108" s="11"/>
      <c r="AA108" s="13"/>
      <c r="AB108" s="13"/>
      <c r="AC108" s="13"/>
      <c r="AD108" s="11"/>
    </row>
    <row r="109" spans="3:30" x14ac:dyDescent="0.3">
      <c r="C109" s="15"/>
      <c r="D109" s="15"/>
      <c r="E109" s="15"/>
      <c r="F109" s="15"/>
      <c r="G109" s="13"/>
      <c r="H109" s="13"/>
      <c r="I109" s="13"/>
      <c r="J109" s="11"/>
      <c r="K109" s="13"/>
      <c r="L109" s="13"/>
      <c r="M109" s="13"/>
      <c r="N109" s="11"/>
      <c r="O109" s="13"/>
      <c r="P109" s="13"/>
      <c r="Q109" s="13"/>
      <c r="R109" s="11"/>
      <c r="S109" s="13"/>
      <c r="T109" s="13"/>
      <c r="U109" s="13"/>
      <c r="V109" s="11"/>
      <c r="W109" s="13"/>
      <c r="X109" s="13"/>
      <c r="Y109" s="13"/>
      <c r="Z109" s="11"/>
      <c r="AA109" s="13"/>
      <c r="AB109" s="13"/>
      <c r="AC109" s="13"/>
      <c r="AD109" s="11"/>
    </row>
    <row r="110" spans="3:30" x14ac:dyDescent="0.3">
      <c r="C110" s="15"/>
      <c r="D110" s="15"/>
      <c r="E110" s="15"/>
      <c r="F110" s="15"/>
      <c r="G110" s="13"/>
      <c r="H110" s="13"/>
      <c r="I110" s="13"/>
      <c r="J110" s="11"/>
      <c r="K110" s="13"/>
      <c r="L110" s="13"/>
      <c r="M110" s="13"/>
      <c r="N110" s="11"/>
      <c r="O110" s="13"/>
      <c r="P110" s="13"/>
      <c r="Q110" s="13"/>
      <c r="R110" s="11"/>
      <c r="S110" s="13"/>
      <c r="T110" s="13"/>
      <c r="U110" s="13"/>
      <c r="V110" s="11"/>
      <c r="W110" s="13"/>
      <c r="X110" s="13"/>
      <c r="Y110" s="13"/>
      <c r="Z110" s="11"/>
      <c r="AA110" s="13"/>
      <c r="AB110" s="13"/>
      <c r="AC110" s="13"/>
      <c r="AD110" s="11"/>
    </row>
    <row r="111" spans="3:30" x14ac:dyDescent="0.3">
      <c r="C111" s="15"/>
      <c r="D111" s="15"/>
      <c r="E111" s="15"/>
      <c r="F111" s="15"/>
      <c r="G111" s="13"/>
      <c r="H111" s="13"/>
      <c r="I111" s="13"/>
      <c r="J111" s="11"/>
      <c r="K111" s="13"/>
      <c r="L111" s="13"/>
      <c r="M111" s="13"/>
      <c r="N111" s="11"/>
      <c r="O111" s="13"/>
      <c r="P111" s="13"/>
      <c r="Q111" s="13"/>
      <c r="R111" s="11"/>
      <c r="S111" s="13"/>
      <c r="T111" s="13"/>
      <c r="U111" s="13"/>
      <c r="V111" s="11"/>
      <c r="W111" s="13"/>
      <c r="X111" s="13"/>
      <c r="Y111" s="13"/>
      <c r="Z111" s="11"/>
      <c r="AA111" s="13"/>
      <c r="AB111" s="13"/>
      <c r="AC111" s="13"/>
      <c r="AD111" s="11"/>
    </row>
    <row r="112" spans="3:30" x14ac:dyDescent="0.3">
      <c r="C112" s="15"/>
      <c r="D112" s="15"/>
      <c r="E112" s="15"/>
      <c r="F112" s="15"/>
      <c r="G112" s="13"/>
      <c r="H112" s="13"/>
      <c r="I112" s="13"/>
      <c r="J112" s="11"/>
      <c r="K112" s="13"/>
      <c r="L112" s="13"/>
      <c r="M112" s="13"/>
      <c r="N112" s="11"/>
      <c r="O112" s="13"/>
      <c r="P112" s="13"/>
      <c r="Q112" s="13"/>
      <c r="R112" s="11"/>
      <c r="S112" s="13"/>
      <c r="T112" s="13"/>
      <c r="U112" s="13"/>
      <c r="V112" s="11"/>
      <c r="W112" s="13"/>
      <c r="X112" s="13"/>
      <c r="Y112" s="13"/>
      <c r="Z112" s="11"/>
      <c r="AA112" s="13"/>
      <c r="AB112" s="13"/>
      <c r="AC112" s="13"/>
      <c r="AD112" s="11"/>
    </row>
    <row r="113" spans="3:30" x14ac:dyDescent="0.3">
      <c r="C113" s="15"/>
      <c r="D113" s="15"/>
      <c r="E113" s="15"/>
      <c r="F113" s="15"/>
      <c r="G113" s="13"/>
      <c r="H113" s="13"/>
      <c r="I113" s="13"/>
      <c r="J113" s="11"/>
      <c r="K113" s="13"/>
      <c r="L113" s="13"/>
      <c r="M113" s="13"/>
      <c r="N113" s="11"/>
      <c r="O113" s="13"/>
      <c r="P113" s="13"/>
      <c r="Q113" s="13"/>
      <c r="R113" s="11"/>
      <c r="S113" s="13"/>
      <c r="T113" s="13"/>
      <c r="U113" s="13"/>
      <c r="V113" s="11"/>
      <c r="W113" s="13"/>
      <c r="X113" s="13"/>
      <c r="Y113" s="13"/>
      <c r="Z113" s="11"/>
      <c r="AA113" s="13"/>
      <c r="AB113" s="13"/>
      <c r="AC113" s="13"/>
      <c r="AD113" s="11"/>
    </row>
    <row r="114" spans="3:30" x14ac:dyDescent="0.3">
      <c r="C114" s="15"/>
      <c r="D114" s="15"/>
      <c r="E114" s="15"/>
      <c r="F114" s="15"/>
      <c r="G114" s="13"/>
      <c r="H114" s="13"/>
      <c r="I114" s="13"/>
      <c r="J114" s="11"/>
      <c r="K114" s="13"/>
      <c r="L114" s="13"/>
      <c r="M114" s="13"/>
      <c r="N114" s="11"/>
      <c r="O114" s="13"/>
      <c r="P114" s="13"/>
      <c r="Q114" s="13"/>
      <c r="R114" s="11"/>
      <c r="S114" s="13"/>
      <c r="T114" s="13"/>
      <c r="U114" s="13"/>
      <c r="V114" s="11"/>
      <c r="W114" s="13"/>
      <c r="X114" s="13"/>
      <c r="Y114" s="13"/>
      <c r="Z114" s="11"/>
      <c r="AA114" s="13"/>
      <c r="AB114" s="13"/>
      <c r="AC114" s="13"/>
      <c r="AD114" s="11"/>
    </row>
    <row r="115" spans="3:30" x14ac:dyDescent="0.3">
      <c r="C115" s="15"/>
      <c r="D115" s="15"/>
      <c r="E115" s="15"/>
      <c r="F115" s="15"/>
      <c r="G115" s="13"/>
      <c r="H115" s="13"/>
      <c r="I115" s="13"/>
      <c r="J115" s="11"/>
      <c r="K115" s="13"/>
      <c r="L115" s="13"/>
      <c r="M115" s="13"/>
      <c r="N115" s="11"/>
      <c r="O115" s="13"/>
      <c r="P115" s="13"/>
      <c r="Q115" s="13"/>
      <c r="R115" s="11"/>
      <c r="S115" s="13"/>
      <c r="T115" s="13"/>
      <c r="U115" s="13"/>
      <c r="V115" s="11"/>
      <c r="W115" s="13"/>
      <c r="X115" s="13"/>
      <c r="Y115" s="13"/>
      <c r="Z115" s="11"/>
      <c r="AA115" s="13"/>
      <c r="AB115" s="13"/>
      <c r="AC115" s="13"/>
      <c r="AD115" s="11"/>
    </row>
    <row r="116" spans="3:30" x14ac:dyDescent="0.3">
      <c r="C116" s="15"/>
      <c r="D116" s="15"/>
      <c r="E116" s="15"/>
      <c r="F116" s="15"/>
      <c r="G116" s="13"/>
      <c r="H116" s="13"/>
      <c r="I116" s="13"/>
      <c r="J116" s="11"/>
      <c r="K116" s="13"/>
      <c r="L116" s="13"/>
      <c r="M116" s="13"/>
      <c r="N116" s="11"/>
      <c r="O116" s="13"/>
      <c r="P116" s="13"/>
      <c r="Q116" s="13"/>
      <c r="R116" s="11"/>
      <c r="S116" s="13"/>
      <c r="T116" s="13"/>
      <c r="U116" s="13"/>
      <c r="V116" s="11"/>
      <c r="W116" s="13"/>
      <c r="X116" s="13"/>
      <c r="Y116" s="13"/>
      <c r="Z116" s="11"/>
      <c r="AA116" s="13"/>
      <c r="AB116" s="13"/>
      <c r="AC116" s="13"/>
      <c r="AD116" s="11"/>
    </row>
    <row r="117" spans="3:30" x14ac:dyDescent="0.3">
      <c r="C117" s="15"/>
      <c r="D117" s="15"/>
      <c r="E117" s="15"/>
      <c r="F117" s="15"/>
      <c r="G117" s="13"/>
      <c r="H117" s="13"/>
      <c r="I117" s="13"/>
      <c r="J117" s="11"/>
      <c r="K117" s="13"/>
      <c r="L117" s="13"/>
      <c r="M117" s="13"/>
      <c r="N117" s="11"/>
      <c r="O117" s="13"/>
      <c r="P117" s="13"/>
      <c r="Q117" s="13"/>
      <c r="R117" s="11"/>
      <c r="S117" s="13"/>
      <c r="T117" s="13"/>
      <c r="U117" s="13"/>
      <c r="V117" s="11"/>
      <c r="W117" s="13"/>
      <c r="X117" s="13"/>
      <c r="Y117" s="13"/>
      <c r="Z117" s="11"/>
      <c r="AA117" s="13"/>
      <c r="AB117" s="13"/>
      <c r="AC117" s="13"/>
      <c r="AD117" s="11"/>
    </row>
    <row r="118" spans="3:30" x14ac:dyDescent="0.3">
      <c r="C118" s="15"/>
      <c r="D118" s="15"/>
      <c r="E118" s="15"/>
      <c r="F118" s="15"/>
      <c r="G118" s="13"/>
      <c r="H118" s="13"/>
      <c r="I118" s="13"/>
      <c r="J118" s="11"/>
      <c r="K118" s="13"/>
      <c r="L118" s="13"/>
      <c r="M118" s="13"/>
      <c r="N118" s="11"/>
      <c r="O118" s="13"/>
      <c r="P118" s="13"/>
      <c r="Q118" s="13"/>
      <c r="R118" s="11"/>
      <c r="S118" s="13"/>
      <c r="T118" s="13"/>
      <c r="U118" s="13"/>
      <c r="V118" s="11"/>
      <c r="W118" s="13"/>
      <c r="X118" s="13"/>
      <c r="Y118" s="13"/>
      <c r="Z118" s="11"/>
      <c r="AA118" s="13"/>
      <c r="AB118" s="13"/>
      <c r="AC118" s="13"/>
      <c r="AD118" s="11"/>
    </row>
    <row r="119" spans="3:30" x14ac:dyDescent="0.3">
      <c r="C119" s="15"/>
      <c r="D119" s="15"/>
      <c r="E119" s="15"/>
      <c r="F119" s="15"/>
      <c r="G119" s="13"/>
      <c r="H119" s="13"/>
      <c r="I119" s="13"/>
      <c r="J119" s="11"/>
      <c r="K119" s="13"/>
      <c r="L119" s="13"/>
      <c r="M119" s="13"/>
      <c r="N119" s="11"/>
      <c r="O119" s="13"/>
      <c r="P119" s="13"/>
      <c r="Q119" s="13"/>
      <c r="R119" s="11"/>
      <c r="S119" s="13"/>
      <c r="T119" s="13"/>
      <c r="U119" s="13"/>
      <c r="V119" s="11"/>
      <c r="W119" s="13"/>
      <c r="X119" s="13"/>
      <c r="Y119" s="13"/>
      <c r="Z119" s="11"/>
      <c r="AA119" s="13"/>
      <c r="AB119" s="13"/>
      <c r="AC119" s="13"/>
      <c r="AD119" s="11"/>
    </row>
    <row r="120" spans="3:30" x14ac:dyDescent="0.3">
      <c r="C120" s="15"/>
      <c r="D120" s="15"/>
      <c r="E120" s="15"/>
      <c r="F120" s="15"/>
      <c r="G120" s="13"/>
      <c r="H120" s="13"/>
      <c r="I120" s="13"/>
      <c r="J120" s="11"/>
      <c r="K120" s="13"/>
      <c r="L120" s="13"/>
      <c r="M120" s="13"/>
      <c r="N120" s="11"/>
      <c r="O120" s="13"/>
      <c r="P120" s="13"/>
      <c r="Q120" s="13"/>
      <c r="R120" s="11"/>
      <c r="S120" s="13"/>
      <c r="T120" s="13"/>
      <c r="U120" s="13"/>
      <c r="V120" s="11"/>
      <c r="W120" s="13"/>
      <c r="X120" s="13"/>
      <c r="Y120" s="13"/>
      <c r="Z120" s="11"/>
      <c r="AA120" s="13"/>
      <c r="AB120" s="13"/>
      <c r="AC120" s="13"/>
      <c r="AD120" s="11"/>
    </row>
    <row r="121" spans="3:30" x14ac:dyDescent="0.3">
      <c r="C121" s="15"/>
      <c r="D121" s="15"/>
      <c r="E121" s="15"/>
      <c r="F121" s="15"/>
      <c r="G121" s="13"/>
      <c r="H121" s="13"/>
      <c r="I121" s="13"/>
      <c r="J121" s="11"/>
      <c r="K121" s="13"/>
      <c r="L121" s="13"/>
      <c r="M121" s="13"/>
      <c r="N121" s="11"/>
      <c r="O121" s="13"/>
      <c r="P121" s="13"/>
      <c r="Q121" s="13"/>
      <c r="R121" s="11"/>
      <c r="S121" s="13"/>
      <c r="T121" s="13"/>
      <c r="U121" s="13"/>
      <c r="V121" s="11"/>
      <c r="W121" s="13"/>
      <c r="X121" s="13"/>
      <c r="Y121" s="13"/>
      <c r="Z121" s="11"/>
      <c r="AA121" s="13"/>
      <c r="AB121" s="13"/>
      <c r="AC121" s="13"/>
      <c r="AD121" s="11"/>
    </row>
    <row r="122" spans="3:30" x14ac:dyDescent="0.3">
      <c r="C122" s="15"/>
      <c r="D122" s="15"/>
      <c r="E122" s="15"/>
      <c r="F122" s="15"/>
      <c r="G122" s="13"/>
      <c r="H122" s="13"/>
      <c r="I122" s="13"/>
      <c r="J122" s="11"/>
      <c r="K122" s="13"/>
      <c r="L122" s="13"/>
      <c r="M122" s="13"/>
      <c r="N122" s="11"/>
      <c r="O122" s="13"/>
      <c r="P122" s="13"/>
      <c r="Q122" s="13"/>
      <c r="R122" s="11"/>
      <c r="S122" s="13"/>
      <c r="T122" s="13"/>
      <c r="U122" s="13"/>
      <c r="V122" s="11"/>
      <c r="W122" s="13"/>
      <c r="X122" s="13"/>
      <c r="Y122" s="13"/>
      <c r="Z122" s="11"/>
      <c r="AA122" s="13"/>
      <c r="AB122" s="13"/>
      <c r="AC122" s="13"/>
      <c r="AD122" s="11"/>
    </row>
    <row r="123" spans="3:30" x14ac:dyDescent="0.3">
      <c r="C123" s="15"/>
      <c r="D123" s="15"/>
      <c r="E123" s="15"/>
      <c r="F123" s="15"/>
      <c r="G123" s="13"/>
      <c r="H123" s="13"/>
      <c r="I123" s="13"/>
      <c r="J123" s="11"/>
      <c r="K123" s="13"/>
      <c r="L123" s="13"/>
      <c r="M123" s="13"/>
      <c r="N123" s="11"/>
      <c r="O123" s="13"/>
      <c r="P123" s="13"/>
      <c r="Q123" s="13"/>
      <c r="R123" s="11"/>
      <c r="S123" s="13"/>
      <c r="T123" s="13"/>
      <c r="U123" s="13"/>
      <c r="V123" s="11"/>
      <c r="W123" s="13"/>
      <c r="X123" s="13"/>
      <c r="Y123" s="13"/>
      <c r="Z123" s="11"/>
      <c r="AA123" s="13"/>
      <c r="AB123" s="13"/>
      <c r="AC123" s="13"/>
      <c r="AD123" s="11"/>
    </row>
    <row r="124" spans="3:30" x14ac:dyDescent="0.3">
      <c r="C124" s="15"/>
      <c r="D124" s="15"/>
      <c r="E124" s="15"/>
      <c r="F124" s="15"/>
      <c r="G124" s="13"/>
      <c r="H124" s="13"/>
      <c r="I124" s="13"/>
      <c r="J124" s="11"/>
      <c r="K124" s="13"/>
      <c r="L124" s="13"/>
      <c r="M124" s="13"/>
      <c r="N124" s="11"/>
      <c r="O124" s="13"/>
      <c r="P124" s="13"/>
      <c r="Q124" s="13"/>
      <c r="R124" s="11"/>
      <c r="S124" s="13"/>
      <c r="T124" s="13"/>
      <c r="U124" s="13"/>
      <c r="V124" s="11"/>
      <c r="W124" s="13"/>
      <c r="X124" s="13"/>
      <c r="Y124" s="13"/>
      <c r="Z124" s="11"/>
      <c r="AA124" s="11"/>
      <c r="AB124" s="11"/>
      <c r="AC124" s="11"/>
      <c r="AD124" s="11"/>
    </row>
    <row r="125" spans="3:30" x14ac:dyDescent="0.3">
      <c r="C125" s="15"/>
      <c r="D125" s="15"/>
      <c r="E125" s="15"/>
      <c r="F125" s="15"/>
      <c r="G125" s="13"/>
      <c r="H125" s="13"/>
      <c r="I125" s="13"/>
      <c r="J125" s="11"/>
      <c r="K125" s="13"/>
      <c r="L125" s="13"/>
      <c r="M125" s="13"/>
      <c r="N125" s="11"/>
      <c r="O125" s="13"/>
      <c r="P125" s="13"/>
      <c r="Q125" s="13"/>
      <c r="R125" s="11"/>
      <c r="S125" s="13"/>
      <c r="T125" s="13"/>
      <c r="U125" s="13"/>
      <c r="V125" s="11"/>
      <c r="W125" s="13"/>
      <c r="X125" s="13"/>
      <c r="Y125" s="13"/>
      <c r="Z125" s="11"/>
      <c r="AA125" s="11"/>
      <c r="AB125" s="11"/>
      <c r="AC125" s="11"/>
      <c r="AD125" s="11"/>
    </row>
    <row r="126" spans="3:30" x14ac:dyDescent="0.3">
      <c r="C126" s="15"/>
      <c r="D126" s="15"/>
      <c r="E126" s="15"/>
      <c r="F126" s="15"/>
      <c r="G126" s="13"/>
      <c r="H126" s="13"/>
      <c r="I126" s="13"/>
      <c r="J126" s="11"/>
      <c r="K126" s="13"/>
      <c r="L126" s="13"/>
      <c r="M126" s="13"/>
      <c r="N126" s="11"/>
      <c r="O126" s="13"/>
      <c r="P126" s="13"/>
      <c r="Q126" s="13"/>
      <c r="R126" s="11"/>
      <c r="S126" s="13"/>
      <c r="T126" s="13"/>
      <c r="U126" s="13"/>
      <c r="V126" s="11"/>
      <c r="W126" s="13"/>
      <c r="X126" s="13"/>
      <c r="Y126" s="13"/>
      <c r="Z126" s="11"/>
      <c r="AA126" s="11"/>
      <c r="AB126" s="11"/>
      <c r="AC126" s="11"/>
      <c r="AD126" s="11"/>
    </row>
    <row r="127" spans="3:30" x14ac:dyDescent="0.3">
      <c r="C127" s="15"/>
      <c r="D127" s="15"/>
      <c r="E127" s="15"/>
      <c r="F127" s="15"/>
      <c r="G127" s="13"/>
      <c r="H127" s="13"/>
      <c r="I127" s="13"/>
      <c r="J127" s="11"/>
      <c r="K127" s="13"/>
      <c r="L127" s="13"/>
      <c r="M127" s="13"/>
      <c r="N127" s="11"/>
      <c r="O127" s="13"/>
      <c r="P127" s="13"/>
      <c r="Q127" s="13"/>
      <c r="R127" s="11"/>
      <c r="S127" s="13"/>
      <c r="T127" s="13"/>
      <c r="U127" s="13"/>
      <c r="V127" s="11"/>
      <c r="W127" s="13"/>
      <c r="X127" s="13"/>
      <c r="Y127" s="13"/>
      <c r="Z127" s="11"/>
      <c r="AA127" s="11"/>
      <c r="AB127" s="11"/>
      <c r="AC127" s="11"/>
      <c r="AD127" s="11"/>
    </row>
    <row r="128" spans="3:30" x14ac:dyDescent="0.3">
      <c r="C128" s="15"/>
      <c r="D128" s="15"/>
      <c r="E128" s="15"/>
      <c r="F128" s="15"/>
      <c r="G128" s="13"/>
      <c r="H128" s="13"/>
      <c r="I128" s="13"/>
      <c r="J128" s="11"/>
      <c r="K128" s="13"/>
      <c r="L128" s="13"/>
      <c r="M128" s="13"/>
      <c r="N128" s="11"/>
      <c r="O128" s="13"/>
      <c r="P128" s="13"/>
      <c r="Q128" s="13"/>
      <c r="R128" s="11"/>
      <c r="S128" s="13"/>
      <c r="T128" s="13"/>
      <c r="U128" s="13"/>
      <c r="V128" s="11"/>
      <c r="W128" s="13"/>
      <c r="X128" s="13"/>
      <c r="Y128" s="13"/>
      <c r="Z128" s="11"/>
      <c r="AA128" s="11"/>
      <c r="AB128" s="11"/>
      <c r="AC128" s="11"/>
      <c r="AD128" s="11"/>
    </row>
    <row r="129" spans="3:30" x14ac:dyDescent="0.3">
      <c r="C129" s="15"/>
      <c r="D129" s="15"/>
      <c r="E129" s="15"/>
      <c r="F129" s="15"/>
      <c r="G129" s="13"/>
      <c r="H129" s="13"/>
      <c r="I129" s="13"/>
      <c r="J129" s="11"/>
      <c r="K129" s="13"/>
      <c r="L129" s="13"/>
      <c r="M129" s="13"/>
      <c r="N129" s="11"/>
      <c r="O129" s="13"/>
      <c r="P129" s="13"/>
      <c r="Q129" s="13"/>
      <c r="R129" s="11"/>
      <c r="S129" s="13"/>
      <c r="T129" s="13"/>
      <c r="U129" s="13"/>
      <c r="V129" s="11"/>
      <c r="W129" s="13"/>
      <c r="X129" s="13"/>
      <c r="Y129" s="13"/>
      <c r="Z129" s="11"/>
      <c r="AA129" s="11"/>
      <c r="AB129" s="11"/>
      <c r="AC129" s="11"/>
      <c r="AD129" s="11"/>
    </row>
    <row r="130" spans="3:30" x14ac:dyDescent="0.3">
      <c r="C130" s="15"/>
      <c r="D130" s="15"/>
      <c r="E130" s="15"/>
      <c r="F130" s="15"/>
      <c r="G130" s="13"/>
      <c r="H130" s="13"/>
      <c r="I130" s="13"/>
      <c r="J130" s="11"/>
      <c r="K130" s="13"/>
      <c r="L130" s="13"/>
      <c r="M130" s="13"/>
      <c r="N130" s="11"/>
      <c r="O130" s="13"/>
      <c r="P130" s="13"/>
      <c r="Q130" s="13"/>
      <c r="R130" s="11"/>
      <c r="S130" s="13"/>
      <c r="T130" s="13"/>
      <c r="U130" s="13"/>
      <c r="V130" s="11"/>
      <c r="W130" s="13"/>
      <c r="X130" s="13"/>
      <c r="Y130" s="13"/>
      <c r="Z130" s="11"/>
      <c r="AA130" s="11"/>
      <c r="AB130" s="11"/>
      <c r="AC130" s="11"/>
      <c r="AD130" s="11"/>
    </row>
    <row r="131" spans="3:30" x14ac:dyDescent="0.3">
      <c r="C131" s="15"/>
      <c r="D131" s="15"/>
      <c r="E131" s="15"/>
      <c r="F131" s="15"/>
      <c r="G131" s="13"/>
      <c r="H131" s="13"/>
      <c r="I131" s="13"/>
      <c r="J131" s="11"/>
      <c r="K131" s="13"/>
      <c r="L131" s="13"/>
      <c r="M131" s="13"/>
      <c r="N131" s="11"/>
      <c r="O131" s="13"/>
      <c r="P131" s="13"/>
      <c r="Q131" s="13"/>
      <c r="R131" s="11"/>
      <c r="S131" s="13"/>
      <c r="T131" s="13"/>
      <c r="U131" s="13"/>
      <c r="V131" s="11"/>
      <c r="W131" s="13"/>
      <c r="X131" s="13"/>
      <c r="Y131" s="13"/>
      <c r="Z131" s="11"/>
      <c r="AA131" s="11"/>
      <c r="AB131" s="11"/>
      <c r="AC131" s="11"/>
      <c r="AD131" s="11"/>
    </row>
    <row r="132" spans="3:30" x14ac:dyDescent="0.3">
      <c r="C132" s="15"/>
      <c r="D132" s="15"/>
      <c r="E132" s="15"/>
      <c r="F132" s="15"/>
      <c r="G132" s="13"/>
      <c r="H132" s="13"/>
      <c r="I132" s="13"/>
      <c r="J132" s="11"/>
      <c r="K132" s="13"/>
      <c r="L132" s="13"/>
      <c r="M132" s="13"/>
      <c r="N132" s="11"/>
      <c r="O132" s="13"/>
      <c r="P132" s="13"/>
      <c r="Q132" s="13"/>
      <c r="R132" s="11"/>
      <c r="S132" s="13"/>
      <c r="T132" s="13"/>
      <c r="U132" s="13"/>
      <c r="V132" s="11"/>
      <c r="W132" s="13"/>
      <c r="X132" s="13"/>
      <c r="Y132" s="13"/>
      <c r="Z132" s="11"/>
      <c r="AA132" s="11"/>
      <c r="AB132" s="11"/>
      <c r="AC132" s="11"/>
      <c r="AD132" s="11"/>
    </row>
    <row r="133" spans="3:30" x14ac:dyDescent="0.3">
      <c r="C133" s="15"/>
      <c r="D133" s="15"/>
      <c r="E133" s="15"/>
      <c r="F133" s="15"/>
      <c r="G133" s="13"/>
      <c r="H133" s="13"/>
      <c r="I133" s="13"/>
      <c r="J133" s="11"/>
      <c r="K133" s="13"/>
      <c r="L133" s="13"/>
      <c r="M133" s="13"/>
      <c r="N133" s="11"/>
      <c r="O133" s="13"/>
      <c r="P133" s="13"/>
      <c r="Q133" s="13"/>
      <c r="R133" s="11"/>
      <c r="S133" s="13"/>
      <c r="T133" s="13"/>
      <c r="U133" s="13"/>
      <c r="V133" s="11"/>
      <c r="W133" s="13"/>
      <c r="X133" s="13"/>
      <c r="Y133" s="13"/>
      <c r="Z133" s="11"/>
      <c r="AA133" s="11"/>
      <c r="AB133" s="11"/>
      <c r="AC133" s="11"/>
      <c r="AD133" s="11"/>
    </row>
    <row r="134" spans="3:30" x14ac:dyDescent="0.3">
      <c r="C134" s="15"/>
      <c r="D134" s="15"/>
      <c r="E134" s="15"/>
      <c r="F134" s="15"/>
      <c r="G134" s="13"/>
      <c r="H134" s="13"/>
      <c r="I134" s="13"/>
      <c r="J134" s="11"/>
      <c r="K134" s="13"/>
      <c r="L134" s="13"/>
      <c r="M134" s="13"/>
      <c r="N134" s="11"/>
      <c r="O134" s="13"/>
      <c r="P134" s="13"/>
      <c r="Q134" s="13"/>
      <c r="R134" s="11"/>
      <c r="S134" s="13"/>
      <c r="T134" s="13"/>
      <c r="U134" s="13"/>
      <c r="V134" s="11"/>
      <c r="W134" s="13"/>
      <c r="X134" s="13"/>
      <c r="Y134" s="13"/>
      <c r="Z134" s="11"/>
      <c r="AA134" s="11"/>
      <c r="AB134" s="11"/>
      <c r="AC134" s="11"/>
      <c r="AD134" s="11"/>
    </row>
    <row r="135" spans="3:30" x14ac:dyDescent="0.3">
      <c r="C135" s="15"/>
      <c r="D135" s="15"/>
      <c r="E135" s="15"/>
      <c r="F135" s="15"/>
      <c r="G135" s="13"/>
      <c r="H135" s="13"/>
      <c r="I135" s="13"/>
      <c r="J135" s="11"/>
      <c r="K135" s="13"/>
      <c r="L135" s="13"/>
      <c r="M135" s="13"/>
      <c r="N135" s="11"/>
      <c r="O135" s="13"/>
      <c r="P135" s="13"/>
      <c r="Q135" s="13"/>
      <c r="R135" s="11"/>
      <c r="S135" s="13"/>
      <c r="T135" s="13"/>
      <c r="U135" s="13"/>
      <c r="V135" s="11"/>
      <c r="W135" s="13"/>
      <c r="X135" s="13"/>
      <c r="Y135" s="13"/>
      <c r="Z135" s="11"/>
      <c r="AA135" s="11"/>
      <c r="AB135" s="11"/>
      <c r="AC135" s="11"/>
      <c r="AD135" s="11"/>
    </row>
    <row r="136" spans="3:30" x14ac:dyDescent="0.3">
      <c r="C136" s="15"/>
      <c r="D136" s="15"/>
      <c r="E136" s="15"/>
      <c r="F136" s="15"/>
      <c r="G136" s="13"/>
      <c r="H136" s="13"/>
      <c r="I136" s="13"/>
      <c r="J136" s="11"/>
      <c r="K136" s="13"/>
      <c r="L136" s="13"/>
      <c r="M136" s="13"/>
      <c r="N136" s="11"/>
      <c r="O136" s="13"/>
      <c r="P136" s="13"/>
      <c r="Q136" s="13"/>
      <c r="R136" s="11"/>
      <c r="S136" s="13"/>
      <c r="T136" s="13"/>
      <c r="U136" s="13"/>
      <c r="V136" s="11"/>
      <c r="W136" s="13"/>
      <c r="X136" s="13"/>
      <c r="Y136" s="13"/>
      <c r="Z136" s="11"/>
      <c r="AA136" s="11"/>
      <c r="AB136" s="11"/>
      <c r="AC136" s="11"/>
      <c r="AD136" s="11"/>
    </row>
    <row r="137" spans="3:30" x14ac:dyDescent="0.3">
      <c r="C137" s="15"/>
      <c r="D137" s="15"/>
      <c r="E137" s="15"/>
      <c r="F137" s="15"/>
      <c r="G137" s="13"/>
      <c r="H137" s="13"/>
      <c r="I137" s="13"/>
      <c r="J137" s="11"/>
      <c r="K137" s="13"/>
      <c r="L137" s="13"/>
      <c r="M137" s="13"/>
      <c r="N137" s="11"/>
      <c r="O137" s="13"/>
      <c r="P137" s="13"/>
      <c r="Q137" s="13"/>
      <c r="R137" s="11"/>
      <c r="S137" s="13"/>
      <c r="T137" s="13"/>
      <c r="U137" s="13"/>
      <c r="V137" s="11"/>
      <c r="W137" s="13"/>
      <c r="X137" s="13"/>
      <c r="Y137" s="13"/>
      <c r="Z137" s="11"/>
      <c r="AA137" s="11"/>
      <c r="AB137" s="11"/>
      <c r="AC137" s="11"/>
      <c r="AD137" s="11"/>
    </row>
    <row r="138" spans="3:30" x14ac:dyDescent="0.3">
      <c r="C138" s="15"/>
      <c r="D138" s="15"/>
      <c r="E138" s="15"/>
      <c r="F138" s="15"/>
      <c r="G138" s="13"/>
      <c r="H138" s="13"/>
      <c r="I138" s="13"/>
      <c r="J138" s="11"/>
      <c r="K138" s="13"/>
      <c r="L138" s="13"/>
      <c r="M138" s="13"/>
      <c r="N138" s="11"/>
      <c r="O138" s="13"/>
      <c r="P138" s="13"/>
      <c r="Q138" s="13"/>
      <c r="R138" s="11"/>
      <c r="S138" s="13"/>
      <c r="T138" s="13"/>
      <c r="U138" s="13"/>
      <c r="V138" s="11"/>
      <c r="W138" s="13"/>
      <c r="X138" s="13"/>
      <c r="Y138" s="13"/>
      <c r="Z138" s="11"/>
      <c r="AA138" s="11"/>
      <c r="AB138" s="11"/>
      <c r="AC138" s="11"/>
      <c r="AD138" s="11"/>
    </row>
    <row r="139" spans="3:30" x14ac:dyDescent="0.3">
      <c r="C139" s="15"/>
      <c r="D139" s="15"/>
      <c r="E139" s="15"/>
      <c r="F139" s="15"/>
      <c r="G139" s="13"/>
      <c r="H139" s="13"/>
      <c r="I139" s="13"/>
      <c r="J139" s="11"/>
      <c r="K139" s="13"/>
      <c r="L139" s="13"/>
      <c r="M139" s="13"/>
      <c r="N139" s="11"/>
      <c r="O139" s="13"/>
      <c r="P139" s="13"/>
      <c r="Q139" s="13"/>
      <c r="R139" s="11"/>
      <c r="S139" s="13"/>
      <c r="T139" s="13"/>
      <c r="U139" s="13"/>
      <c r="V139" s="11"/>
      <c r="W139" s="13"/>
      <c r="X139" s="13"/>
      <c r="Y139" s="13"/>
      <c r="Z139" s="11"/>
      <c r="AA139" s="11"/>
      <c r="AB139" s="11"/>
      <c r="AC139" s="11"/>
      <c r="AD139" s="11"/>
    </row>
    <row r="140" spans="3:30" x14ac:dyDescent="0.3">
      <c r="C140" s="15"/>
      <c r="D140" s="15"/>
      <c r="E140" s="15"/>
      <c r="F140" s="15"/>
      <c r="G140" s="13"/>
      <c r="H140" s="13"/>
      <c r="I140" s="13"/>
      <c r="J140" s="11"/>
      <c r="K140" s="13"/>
      <c r="L140" s="13"/>
      <c r="M140" s="13"/>
      <c r="N140" s="11"/>
      <c r="O140" s="13"/>
      <c r="P140" s="13"/>
      <c r="Q140" s="13"/>
      <c r="R140" s="11"/>
      <c r="S140" s="13"/>
      <c r="T140" s="13"/>
      <c r="U140" s="13"/>
      <c r="V140" s="11"/>
      <c r="W140" s="13"/>
      <c r="X140" s="13"/>
      <c r="Y140" s="13"/>
      <c r="Z140" s="11"/>
      <c r="AA140" s="11"/>
      <c r="AB140" s="11"/>
      <c r="AC140" s="11"/>
      <c r="AD140" s="11"/>
    </row>
    <row r="141" spans="3:30" x14ac:dyDescent="0.3">
      <c r="C141" s="15"/>
      <c r="D141" s="15"/>
      <c r="E141" s="15"/>
      <c r="F141" s="15"/>
      <c r="G141" s="13"/>
      <c r="H141" s="13"/>
      <c r="I141" s="13"/>
      <c r="J141" s="11"/>
      <c r="K141" s="13"/>
      <c r="L141" s="13"/>
      <c r="M141" s="13"/>
      <c r="N141" s="11"/>
      <c r="O141" s="13"/>
      <c r="P141" s="13"/>
      <c r="Q141" s="13"/>
      <c r="R141" s="11"/>
      <c r="S141" s="13"/>
      <c r="T141" s="13"/>
      <c r="U141" s="13"/>
      <c r="V141" s="11"/>
      <c r="W141" s="13"/>
      <c r="X141" s="13"/>
      <c r="Y141" s="13"/>
      <c r="Z141" s="11"/>
      <c r="AA141" s="11"/>
      <c r="AB141" s="11"/>
      <c r="AC141" s="11"/>
      <c r="AD141" s="11"/>
    </row>
    <row r="142" spans="3:30" x14ac:dyDescent="0.3">
      <c r="C142" s="15"/>
      <c r="D142" s="15"/>
      <c r="E142" s="15"/>
      <c r="F142" s="15"/>
      <c r="G142" s="13"/>
      <c r="H142" s="13"/>
      <c r="I142" s="13"/>
      <c r="J142" s="11"/>
      <c r="K142" s="13"/>
      <c r="L142" s="13"/>
      <c r="M142" s="13"/>
      <c r="N142" s="11"/>
      <c r="O142" s="13"/>
      <c r="P142" s="13"/>
      <c r="Q142" s="13"/>
      <c r="R142" s="11"/>
      <c r="S142" s="13"/>
      <c r="T142" s="13"/>
      <c r="U142" s="13"/>
      <c r="V142" s="11"/>
      <c r="W142" s="13"/>
      <c r="X142" s="13"/>
      <c r="Y142" s="13"/>
      <c r="Z142" s="11"/>
      <c r="AA142" s="11"/>
      <c r="AB142" s="11"/>
      <c r="AC142" s="11"/>
      <c r="AD142" s="11"/>
    </row>
    <row r="143" spans="3:30" x14ac:dyDescent="0.3">
      <c r="C143" s="15"/>
      <c r="D143" s="15"/>
      <c r="E143" s="15"/>
      <c r="F143" s="15"/>
      <c r="G143" s="11"/>
      <c r="H143" s="11"/>
      <c r="I143" s="11"/>
      <c r="J143" s="11"/>
      <c r="K143" s="13"/>
      <c r="L143" s="13"/>
      <c r="M143" s="13"/>
      <c r="N143" s="11"/>
      <c r="O143" s="13"/>
      <c r="P143" s="13"/>
      <c r="Q143" s="13"/>
      <c r="R143" s="11"/>
      <c r="S143" s="13"/>
      <c r="T143" s="13"/>
      <c r="U143" s="13"/>
      <c r="V143" s="11"/>
      <c r="W143" s="13"/>
      <c r="X143" s="13"/>
      <c r="Y143" s="13"/>
      <c r="Z143" s="11"/>
      <c r="AA143" s="11"/>
      <c r="AB143" s="11"/>
      <c r="AC143" s="11"/>
      <c r="AD143" s="11"/>
    </row>
    <row r="144" spans="3:30" x14ac:dyDescent="0.3">
      <c r="C144" s="15"/>
      <c r="D144" s="15"/>
      <c r="E144" s="15"/>
      <c r="F144" s="15"/>
      <c r="G144" s="11"/>
      <c r="H144" s="11"/>
      <c r="I144" s="11"/>
      <c r="J144" s="11"/>
      <c r="K144" s="13"/>
      <c r="L144" s="13"/>
      <c r="M144" s="13"/>
      <c r="N144" s="11"/>
      <c r="O144" s="13"/>
      <c r="P144" s="13"/>
      <c r="Q144" s="13"/>
      <c r="R144" s="11"/>
      <c r="S144" s="13"/>
      <c r="T144" s="13"/>
      <c r="U144" s="13"/>
      <c r="V144" s="11"/>
      <c r="W144" s="13"/>
      <c r="X144" s="13"/>
      <c r="Y144" s="13"/>
      <c r="Z144" s="11"/>
      <c r="AA144" s="11"/>
      <c r="AB144" s="11"/>
      <c r="AC144" s="11"/>
      <c r="AD144" s="11"/>
    </row>
    <row r="145" spans="3:30" x14ac:dyDescent="0.3">
      <c r="C145" s="15"/>
      <c r="D145" s="15"/>
      <c r="E145" s="15"/>
      <c r="F145" s="15"/>
      <c r="G145" s="11"/>
      <c r="H145" s="11"/>
      <c r="I145" s="11"/>
      <c r="J145" s="11"/>
      <c r="K145" s="13"/>
      <c r="L145" s="13"/>
      <c r="M145" s="13"/>
      <c r="N145" s="11"/>
      <c r="O145" s="13"/>
      <c r="P145" s="13"/>
      <c r="Q145" s="13"/>
      <c r="R145" s="11"/>
      <c r="S145" s="13"/>
      <c r="T145" s="13"/>
      <c r="U145" s="13"/>
      <c r="V145" s="11"/>
      <c r="W145" s="13"/>
      <c r="X145" s="13"/>
      <c r="Y145" s="13"/>
      <c r="Z145" s="11"/>
      <c r="AA145" s="11"/>
      <c r="AB145" s="11"/>
      <c r="AC145" s="11"/>
      <c r="AD145" s="11"/>
    </row>
    <row r="146" spans="3:30" x14ac:dyDescent="0.3">
      <c r="C146" s="15"/>
      <c r="D146" s="15"/>
      <c r="E146" s="15"/>
      <c r="F146" s="15"/>
      <c r="G146" s="11"/>
      <c r="H146" s="11"/>
      <c r="I146" s="11"/>
      <c r="J146" s="11"/>
      <c r="K146" s="13"/>
      <c r="L146" s="13"/>
      <c r="M146" s="13"/>
      <c r="N146" s="11"/>
      <c r="O146" s="13"/>
      <c r="P146" s="13"/>
      <c r="Q146" s="13"/>
      <c r="R146" s="11"/>
      <c r="S146" s="13"/>
      <c r="T146" s="13"/>
      <c r="U146" s="13"/>
      <c r="V146" s="11"/>
      <c r="W146" s="13"/>
      <c r="X146" s="13"/>
      <c r="Y146" s="13"/>
      <c r="Z146" s="11"/>
      <c r="AA146" s="11"/>
      <c r="AB146" s="11"/>
      <c r="AC146" s="11"/>
      <c r="AD146" s="11"/>
    </row>
    <row r="147" spans="3:30" x14ac:dyDescent="0.3">
      <c r="C147" s="15"/>
      <c r="D147" s="15"/>
      <c r="E147" s="15"/>
      <c r="F147" s="15"/>
      <c r="G147" s="11"/>
      <c r="H147" s="11"/>
      <c r="I147" s="11"/>
      <c r="J147" s="11"/>
      <c r="K147" s="13"/>
      <c r="L147" s="13"/>
      <c r="M147" s="13"/>
      <c r="N147" s="11"/>
      <c r="O147" s="13"/>
      <c r="P147" s="13"/>
      <c r="Q147" s="13"/>
      <c r="R147" s="11"/>
      <c r="S147" s="13"/>
      <c r="T147" s="13"/>
      <c r="U147" s="13"/>
      <c r="V147" s="11"/>
      <c r="W147" s="13"/>
      <c r="X147" s="13"/>
      <c r="Y147" s="13"/>
      <c r="Z147" s="11"/>
      <c r="AA147" s="11"/>
      <c r="AB147" s="11"/>
      <c r="AC147" s="11"/>
      <c r="AD147" s="11"/>
    </row>
    <row r="148" spans="3:30" x14ac:dyDescent="0.3">
      <c r="C148" s="15"/>
      <c r="D148" s="15"/>
      <c r="E148" s="15"/>
      <c r="F148" s="15"/>
      <c r="G148" s="11"/>
      <c r="H148" s="11"/>
      <c r="I148" s="11"/>
      <c r="J148" s="11"/>
      <c r="K148" s="13"/>
      <c r="L148" s="13"/>
      <c r="M148" s="13"/>
      <c r="N148" s="11"/>
      <c r="O148" s="13"/>
      <c r="P148" s="13"/>
      <c r="Q148" s="13"/>
      <c r="R148" s="11"/>
      <c r="S148" s="13"/>
      <c r="T148" s="13"/>
      <c r="U148" s="13"/>
      <c r="V148" s="11"/>
      <c r="W148" s="13"/>
      <c r="X148" s="13"/>
      <c r="Y148" s="13"/>
      <c r="Z148" s="11"/>
      <c r="AA148" s="11"/>
      <c r="AB148" s="11"/>
      <c r="AC148" s="11"/>
      <c r="AD148" s="11"/>
    </row>
    <row r="149" spans="3:30" x14ac:dyDescent="0.3">
      <c r="C149" s="15"/>
      <c r="D149" s="15"/>
      <c r="E149" s="15"/>
      <c r="F149" s="15"/>
      <c r="G149" s="11"/>
      <c r="H149" s="11"/>
      <c r="I149" s="11"/>
      <c r="J149" s="11"/>
      <c r="K149" s="13"/>
      <c r="L149" s="13"/>
      <c r="M149" s="13"/>
      <c r="N149" s="11"/>
      <c r="O149" s="13"/>
      <c r="P149" s="13"/>
      <c r="Q149" s="13"/>
      <c r="R149" s="11"/>
      <c r="S149" s="13"/>
      <c r="T149" s="13"/>
      <c r="U149" s="13"/>
      <c r="V149" s="11"/>
      <c r="W149" s="13"/>
      <c r="X149" s="13"/>
      <c r="Y149" s="13"/>
      <c r="Z149" s="11"/>
      <c r="AA149" s="11"/>
      <c r="AB149" s="11"/>
      <c r="AC149" s="11"/>
      <c r="AD149" s="11"/>
    </row>
    <row r="150" spans="3:30" x14ac:dyDescent="0.3">
      <c r="C150" s="15"/>
      <c r="D150" s="15"/>
      <c r="E150" s="15"/>
      <c r="F150" s="15"/>
      <c r="G150" s="11"/>
      <c r="H150" s="11"/>
      <c r="I150" s="11"/>
      <c r="J150" s="11"/>
      <c r="K150" s="13"/>
      <c r="L150" s="13"/>
      <c r="M150" s="13"/>
      <c r="N150" s="11"/>
      <c r="O150" s="13"/>
      <c r="P150" s="13"/>
      <c r="Q150" s="13"/>
      <c r="R150" s="11"/>
      <c r="S150" s="13"/>
      <c r="T150" s="13"/>
      <c r="U150" s="13"/>
      <c r="V150" s="11"/>
      <c r="W150" s="13"/>
      <c r="X150" s="13"/>
      <c r="Y150" s="13"/>
      <c r="Z150" s="11"/>
      <c r="AA150" s="11"/>
      <c r="AB150" s="11"/>
      <c r="AC150" s="11"/>
      <c r="AD150" s="11"/>
    </row>
    <row r="151" spans="3:30" x14ac:dyDescent="0.3">
      <c r="C151" s="15"/>
      <c r="D151" s="15"/>
      <c r="E151" s="15"/>
      <c r="F151" s="15"/>
      <c r="G151" s="11"/>
      <c r="H151" s="11"/>
      <c r="I151" s="11"/>
      <c r="J151" s="11"/>
      <c r="K151" s="13"/>
      <c r="L151" s="13"/>
      <c r="M151" s="13"/>
      <c r="N151" s="11"/>
      <c r="O151" s="13"/>
      <c r="P151" s="13"/>
      <c r="Q151" s="13"/>
      <c r="R151" s="11"/>
      <c r="S151" s="13"/>
      <c r="T151" s="13"/>
      <c r="U151" s="13"/>
      <c r="V151" s="11"/>
      <c r="W151" s="13"/>
      <c r="X151" s="13"/>
      <c r="Y151" s="13"/>
      <c r="Z151" s="11"/>
      <c r="AA151" s="11"/>
      <c r="AB151" s="11"/>
      <c r="AC151" s="11"/>
      <c r="AD151" s="11"/>
    </row>
    <row r="152" spans="3:30" x14ac:dyDescent="0.3">
      <c r="C152" s="15"/>
      <c r="D152" s="15"/>
      <c r="E152" s="15"/>
      <c r="F152" s="15"/>
      <c r="G152" s="11"/>
      <c r="H152" s="11"/>
      <c r="I152" s="11"/>
      <c r="J152" s="11"/>
      <c r="K152" s="13"/>
      <c r="L152" s="13"/>
      <c r="M152" s="13"/>
      <c r="N152" s="11"/>
      <c r="O152" s="13"/>
      <c r="P152" s="13"/>
      <c r="Q152" s="13"/>
      <c r="R152" s="11"/>
      <c r="S152" s="13"/>
      <c r="T152" s="13"/>
      <c r="U152" s="13"/>
      <c r="V152" s="11"/>
      <c r="W152" s="13"/>
      <c r="X152" s="13"/>
      <c r="Y152" s="13"/>
      <c r="Z152" s="11"/>
      <c r="AA152" s="11"/>
      <c r="AB152" s="11"/>
      <c r="AC152" s="11"/>
      <c r="AD152" s="11"/>
    </row>
    <row r="153" spans="3:30" x14ac:dyDescent="0.3">
      <c r="C153" s="15"/>
      <c r="D153" s="15"/>
      <c r="E153" s="15"/>
      <c r="F153" s="15"/>
      <c r="G153" s="11"/>
      <c r="H153" s="11"/>
      <c r="I153" s="11"/>
      <c r="J153" s="11"/>
      <c r="K153" s="13"/>
      <c r="L153" s="13"/>
      <c r="M153" s="13"/>
      <c r="N153" s="11"/>
      <c r="O153" s="13"/>
      <c r="P153" s="13"/>
      <c r="Q153" s="13"/>
      <c r="R153" s="11"/>
      <c r="S153" s="13"/>
      <c r="T153" s="13"/>
      <c r="U153" s="13"/>
      <c r="V153" s="11"/>
      <c r="W153" s="13"/>
      <c r="X153" s="13"/>
      <c r="Y153" s="13"/>
      <c r="Z153" s="11"/>
      <c r="AA153" s="11"/>
      <c r="AB153" s="11"/>
      <c r="AC153" s="11"/>
      <c r="AD153" s="11"/>
    </row>
    <row r="154" spans="3:30" x14ac:dyDescent="0.3">
      <c r="C154" s="15"/>
      <c r="D154" s="15"/>
      <c r="E154" s="15"/>
      <c r="F154" s="15"/>
      <c r="G154" s="11"/>
      <c r="H154" s="11"/>
      <c r="I154" s="11"/>
      <c r="J154" s="11"/>
      <c r="K154" s="13"/>
      <c r="L154" s="13"/>
      <c r="M154" s="13"/>
      <c r="N154" s="11"/>
      <c r="O154" s="13"/>
      <c r="P154" s="13"/>
      <c r="Q154" s="13"/>
      <c r="R154" s="11"/>
      <c r="S154" s="13"/>
      <c r="T154" s="13"/>
      <c r="U154" s="13"/>
      <c r="V154" s="11"/>
      <c r="W154" s="13"/>
      <c r="X154" s="13"/>
      <c r="Y154" s="13"/>
      <c r="Z154" s="11"/>
      <c r="AA154" s="11"/>
      <c r="AB154" s="11"/>
      <c r="AC154" s="11"/>
      <c r="AD154" s="11"/>
    </row>
    <row r="155" spans="3:30" x14ac:dyDescent="0.3">
      <c r="C155" s="15"/>
      <c r="D155" s="15"/>
      <c r="E155" s="15"/>
      <c r="F155" s="15"/>
      <c r="G155" s="11"/>
      <c r="H155" s="11"/>
      <c r="I155" s="11"/>
      <c r="J155" s="11"/>
      <c r="K155" s="13"/>
      <c r="L155" s="13"/>
      <c r="M155" s="13"/>
      <c r="N155" s="11"/>
      <c r="O155" s="13"/>
      <c r="P155" s="13"/>
      <c r="Q155" s="13"/>
      <c r="R155" s="11"/>
      <c r="S155" s="13"/>
      <c r="T155" s="13"/>
      <c r="U155" s="13"/>
      <c r="V155" s="11"/>
      <c r="W155" s="13"/>
      <c r="X155" s="13"/>
      <c r="Y155" s="13"/>
      <c r="Z155" s="11"/>
      <c r="AA155" s="11"/>
      <c r="AB155" s="11"/>
      <c r="AC155" s="11"/>
      <c r="AD155" s="11"/>
    </row>
    <row r="156" spans="3:30" x14ac:dyDescent="0.3">
      <c r="C156" s="15"/>
      <c r="D156" s="15"/>
      <c r="E156" s="15"/>
      <c r="F156" s="15"/>
      <c r="G156" s="11"/>
      <c r="H156" s="11"/>
      <c r="I156" s="11"/>
      <c r="J156" s="11"/>
      <c r="K156" s="13"/>
      <c r="L156" s="13"/>
      <c r="M156" s="13"/>
      <c r="N156" s="11"/>
      <c r="O156" s="13"/>
      <c r="P156" s="13"/>
      <c r="Q156" s="13"/>
      <c r="R156" s="11"/>
      <c r="S156" s="13"/>
      <c r="T156" s="13"/>
      <c r="U156" s="13"/>
      <c r="V156" s="11"/>
      <c r="W156" s="13"/>
      <c r="X156" s="13"/>
      <c r="Y156" s="13"/>
      <c r="Z156" s="11"/>
      <c r="AA156" s="11"/>
      <c r="AB156" s="11"/>
      <c r="AC156" s="11"/>
      <c r="AD156" s="11"/>
    </row>
    <row r="157" spans="3:30" x14ac:dyDescent="0.3">
      <c r="C157" s="15"/>
      <c r="D157" s="15"/>
      <c r="E157" s="15"/>
      <c r="F157" s="15"/>
      <c r="G157" s="11"/>
      <c r="H157" s="11"/>
      <c r="I157" s="11"/>
      <c r="J157" s="11"/>
      <c r="K157" s="13"/>
      <c r="L157" s="13"/>
      <c r="M157" s="13"/>
      <c r="N157" s="11"/>
      <c r="O157" s="13"/>
      <c r="P157" s="13"/>
      <c r="Q157" s="13"/>
      <c r="R157" s="11"/>
      <c r="S157" s="13"/>
      <c r="T157" s="13"/>
      <c r="U157" s="13"/>
      <c r="V157" s="11"/>
      <c r="W157" s="13"/>
      <c r="X157" s="13"/>
      <c r="Y157" s="13"/>
      <c r="Z157" s="11"/>
      <c r="AA157" s="11"/>
      <c r="AB157" s="11"/>
      <c r="AC157" s="11"/>
      <c r="AD157" s="11"/>
    </row>
    <row r="158" spans="3:30" x14ac:dyDescent="0.3">
      <c r="C158" s="15"/>
      <c r="D158" s="15"/>
      <c r="E158" s="15"/>
      <c r="F158" s="15"/>
      <c r="G158" s="11"/>
      <c r="H158" s="11"/>
      <c r="I158" s="11"/>
      <c r="J158" s="11"/>
      <c r="K158" s="13"/>
      <c r="L158" s="13"/>
      <c r="M158" s="13"/>
      <c r="N158" s="11"/>
      <c r="O158" s="13"/>
      <c r="P158" s="13"/>
      <c r="Q158" s="13"/>
      <c r="R158" s="11"/>
      <c r="S158" s="13"/>
      <c r="T158" s="13"/>
      <c r="U158" s="13"/>
      <c r="V158" s="11"/>
      <c r="W158" s="13"/>
      <c r="X158" s="13"/>
      <c r="Y158" s="13"/>
      <c r="Z158" s="11"/>
      <c r="AA158" s="11"/>
      <c r="AB158" s="11"/>
      <c r="AC158" s="11"/>
      <c r="AD158" s="11"/>
    </row>
    <row r="159" spans="3:30" x14ac:dyDescent="0.3">
      <c r="C159" s="15"/>
      <c r="D159" s="15"/>
      <c r="E159" s="15"/>
      <c r="F159" s="15"/>
      <c r="G159" s="11"/>
      <c r="H159" s="11"/>
      <c r="I159" s="11"/>
      <c r="J159" s="11"/>
      <c r="K159" s="13"/>
      <c r="L159" s="13"/>
      <c r="M159" s="13"/>
      <c r="N159" s="11"/>
      <c r="O159" s="13"/>
      <c r="P159" s="13"/>
      <c r="Q159" s="13"/>
      <c r="R159" s="11"/>
      <c r="S159" s="13"/>
      <c r="T159" s="13"/>
      <c r="U159" s="13"/>
      <c r="V159" s="11"/>
      <c r="W159" s="13"/>
      <c r="X159" s="13"/>
      <c r="Y159" s="13"/>
      <c r="Z159" s="11"/>
      <c r="AA159" s="11"/>
      <c r="AB159" s="11"/>
      <c r="AC159" s="11"/>
      <c r="AD159" s="11"/>
    </row>
    <row r="160" spans="3:30" x14ac:dyDescent="0.3">
      <c r="C160" s="15"/>
      <c r="D160" s="15"/>
      <c r="E160" s="15"/>
      <c r="F160" s="15"/>
      <c r="G160" s="11"/>
      <c r="H160" s="11"/>
      <c r="I160" s="11"/>
      <c r="J160" s="11"/>
      <c r="K160" s="13"/>
      <c r="L160" s="13"/>
      <c r="M160" s="13"/>
      <c r="N160" s="11"/>
      <c r="O160" s="13"/>
      <c r="P160" s="13"/>
      <c r="Q160" s="13"/>
      <c r="R160" s="11"/>
      <c r="S160" s="13"/>
      <c r="T160" s="13"/>
      <c r="U160" s="13"/>
      <c r="V160" s="11"/>
      <c r="W160" s="13"/>
      <c r="X160" s="13"/>
      <c r="Y160" s="13"/>
      <c r="Z160" s="11"/>
      <c r="AA160" s="11"/>
      <c r="AB160" s="11"/>
      <c r="AC160" s="11"/>
      <c r="AD160" s="11"/>
    </row>
    <row r="161" spans="3:30" x14ac:dyDescent="0.3">
      <c r="C161" s="15"/>
      <c r="D161" s="15"/>
      <c r="E161" s="15"/>
      <c r="F161" s="15"/>
      <c r="G161" s="11"/>
      <c r="H161" s="11"/>
      <c r="I161" s="11"/>
      <c r="J161" s="11"/>
      <c r="K161" s="13"/>
      <c r="L161" s="13"/>
      <c r="M161" s="13"/>
      <c r="N161" s="11"/>
      <c r="O161" s="13"/>
      <c r="P161" s="13"/>
      <c r="Q161" s="13"/>
      <c r="R161" s="11"/>
      <c r="S161" s="13"/>
      <c r="T161" s="13"/>
      <c r="U161" s="13"/>
      <c r="V161" s="11"/>
      <c r="W161" s="13"/>
      <c r="X161" s="13"/>
      <c r="Y161" s="13"/>
      <c r="Z161" s="11"/>
      <c r="AA161" s="11"/>
      <c r="AB161" s="11"/>
      <c r="AC161" s="11"/>
      <c r="AD161" s="11"/>
    </row>
    <row r="162" spans="3:30" x14ac:dyDescent="0.3">
      <c r="C162" s="15"/>
      <c r="D162" s="15"/>
      <c r="E162" s="15"/>
      <c r="F162" s="15"/>
      <c r="G162" s="11"/>
      <c r="H162" s="11"/>
      <c r="I162" s="11"/>
      <c r="J162" s="11"/>
      <c r="K162" s="13"/>
      <c r="L162" s="13"/>
      <c r="M162" s="13"/>
      <c r="N162" s="11"/>
      <c r="O162" s="13"/>
      <c r="P162" s="13"/>
      <c r="Q162" s="13"/>
      <c r="R162" s="11"/>
      <c r="S162" s="13"/>
      <c r="T162" s="13"/>
      <c r="U162" s="13"/>
      <c r="V162" s="11"/>
      <c r="W162" s="13"/>
      <c r="X162" s="13"/>
      <c r="Y162" s="13"/>
      <c r="Z162" s="11"/>
      <c r="AA162" s="11"/>
      <c r="AB162" s="11"/>
      <c r="AC162" s="11"/>
      <c r="AD162" s="11"/>
    </row>
    <row r="163" spans="3:30" x14ac:dyDescent="0.3">
      <c r="C163" s="15"/>
      <c r="D163" s="15"/>
      <c r="E163" s="15"/>
      <c r="F163" s="15"/>
      <c r="G163" s="11"/>
      <c r="H163" s="11"/>
      <c r="I163" s="11"/>
      <c r="J163" s="11"/>
      <c r="K163" s="13"/>
      <c r="L163" s="13"/>
      <c r="M163" s="13"/>
      <c r="N163" s="11"/>
      <c r="O163" s="13"/>
      <c r="P163" s="13"/>
      <c r="Q163" s="13"/>
      <c r="R163" s="11"/>
      <c r="S163" s="13"/>
      <c r="T163" s="13"/>
      <c r="U163" s="13"/>
      <c r="V163" s="11"/>
      <c r="W163" s="13"/>
      <c r="X163" s="13"/>
      <c r="Y163" s="13"/>
      <c r="Z163" s="11"/>
      <c r="AA163" s="11"/>
      <c r="AB163" s="11"/>
      <c r="AC163" s="11"/>
      <c r="AD163" s="11"/>
    </row>
    <row r="164" spans="3:30" x14ac:dyDescent="0.3">
      <c r="C164" s="15"/>
      <c r="D164" s="15"/>
      <c r="E164" s="15"/>
      <c r="F164" s="15"/>
      <c r="G164" s="11"/>
      <c r="H164" s="11"/>
      <c r="I164" s="11"/>
      <c r="J164" s="11"/>
      <c r="K164" s="13"/>
      <c r="L164" s="13"/>
      <c r="M164" s="13"/>
      <c r="N164" s="11"/>
      <c r="O164" s="13"/>
      <c r="P164" s="13"/>
      <c r="Q164" s="13"/>
      <c r="R164" s="11"/>
      <c r="S164" s="13"/>
      <c r="T164" s="13"/>
      <c r="U164" s="13"/>
      <c r="V164" s="11"/>
      <c r="W164" s="13"/>
      <c r="X164" s="13"/>
      <c r="Y164" s="13"/>
      <c r="Z164" s="11"/>
      <c r="AA164" s="11"/>
      <c r="AB164" s="11"/>
      <c r="AC164" s="11"/>
      <c r="AD164" s="11"/>
    </row>
    <row r="165" spans="3:30" x14ac:dyDescent="0.3">
      <c r="C165" s="15"/>
      <c r="D165" s="15"/>
      <c r="E165" s="15"/>
      <c r="F165" s="15"/>
      <c r="G165" s="11"/>
      <c r="H165" s="11"/>
      <c r="I165" s="11"/>
      <c r="J165" s="11"/>
      <c r="K165" s="13"/>
      <c r="L165" s="13"/>
      <c r="M165" s="13"/>
      <c r="N165" s="11"/>
      <c r="O165" s="13"/>
      <c r="P165" s="13"/>
      <c r="Q165" s="13"/>
      <c r="R165" s="11"/>
      <c r="S165" s="13"/>
      <c r="T165" s="13"/>
      <c r="U165" s="13"/>
      <c r="V165" s="11"/>
      <c r="W165" s="13"/>
      <c r="X165" s="13"/>
      <c r="Y165" s="13"/>
      <c r="Z165" s="11"/>
      <c r="AA165" s="11"/>
      <c r="AB165" s="11"/>
      <c r="AC165" s="11"/>
      <c r="AD165" s="11"/>
    </row>
    <row r="166" spans="3:30" x14ac:dyDescent="0.3">
      <c r="C166" s="15"/>
      <c r="D166" s="15"/>
      <c r="E166" s="15"/>
      <c r="F166" s="15"/>
      <c r="G166" s="11"/>
      <c r="H166" s="11"/>
      <c r="I166" s="11"/>
      <c r="J166" s="11"/>
      <c r="K166" s="13"/>
      <c r="L166" s="13"/>
      <c r="M166" s="13"/>
      <c r="N166" s="11"/>
      <c r="O166" s="13"/>
      <c r="P166" s="13"/>
      <c r="Q166" s="13"/>
      <c r="R166" s="11"/>
      <c r="S166" s="13"/>
      <c r="T166" s="13"/>
      <c r="U166" s="13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3:30" x14ac:dyDescent="0.3">
      <c r="C167" s="15"/>
      <c r="D167" s="15"/>
      <c r="E167" s="15"/>
      <c r="F167" s="15"/>
      <c r="G167" s="11"/>
      <c r="H167" s="11"/>
      <c r="I167" s="11"/>
      <c r="J167" s="11"/>
      <c r="K167" s="13"/>
      <c r="L167" s="13"/>
      <c r="M167" s="13"/>
      <c r="N167" s="11"/>
      <c r="O167" s="13"/>
      <c r="P167" s="13"/>
      <c r="Q167" s="13"/>
      <c r="R167" s="11"/>
      <c r="S167" s="13"/>
      <c r="T167" s="13"/>
      <c r="U167" s="13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3:30" x14ac:dyDescent="0.3">
      <c r="C168" s="15"/>
      <c r="D168" s="15"/>
      <c r="E168" s="15"/>
      <c r="F168" s="15"/>
      <c r="G168" s="11"/>
      <c r="H168" s="11"/>
      <c r="I168" s="11"/>
      <c r="J168" s="11"/>
      <c r="K168" s="13"/>
      <c r="L168" s="13"/>
      <c r="M168" s="13"/>
      <c r="N168" s="11"/>
      <c r="O168" s="13"/>
      <c r="P168" s="13"/>
      <c r="Q168" s="13"/>
      <c r="R168" s="11"/>
      <c r="S168" s="13"/>
      <c r="T168" s="13"/>
      <c r="U168" s="13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3:30" x14ac:dyDescent="0.3">
      <c r="C169" s="15"/>
      <c r="D169" s="15"/>
      <c r="E169" s="15"/>
      <c r="F169" s="15"/>
      <c r="G169" s="11"/>
      <c r="H169" s="11"/>
      <c r="I169" s="11"/>
      <c r="J169" s="11"/>
      <c r="K169" s="13"/>
      <c r="L169" s="13"/>
      <c r="M169" s="13"/>
      <c r="N169" s="11"/>
      <c r="O169" s="13"/>
      <c r="P169" s="13"/>
      <c r="Q169" s="13"/>
      <c r="R169" s="11"/>
      <c r="S169" s="13"/>
      <c r="T169" s="13"/>
      <c r="U169" s="13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3:30" x14ac:dyDescent="0.3">
      <c r="C170" s="15"/>
      <c r="D170" s="15"/>
      <c r="E170" s="15"/>
      <c r="F170" s="15"/>
      <c r="G170" s="11"/>
      <c r="H170" s="11"/>
      <c r="I170" s="11"/>
      <c r="J170" s="11"/>
      <c r="K170" s="13"/>
      <c r="L170" s="13"/>
      <c r="M170" s="13"/>
      <c r="N170" s="11"/>
      <c r="O170" s="13"/>
      <c r="P170" s="13"/>
      <c r="Q170" s="13"/>
      <c r="R170" s="11"/>
      <c r="S170" s="13"/>
      <c r="T170" s="13"/>
      <c r="U170" s="13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3:30" x14ac:dyDescent="0.3">
      <c r="C171" s="15"/>
      <c r="D171" s="15"/>
      <c r="E171" s="15"/>
      <c r="F171" s="15"/>
      <c r="G171" s="11"/>
      <c r="H171" s="11"/>
      <c r="I171" s="11"/>
      <c r="J171" s="11"/>
      <c r="K171" s="13"/>
      <c r="L171" s="13"/>
      <c r="M171" s="13"/>
      <c r="N171" s="11"/>
      <c r="O171" s="13"/>
      <c r="P171" s="13"/>
      <c r="Q171" s="13"/>
      <c r="R171" s="11"/>
      <c r="S171" s="13"/>
      <c r="T171" s="13"/>
      <c r="U171" s="13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3:30" x14ac:dyDescent="0.3">
      <c r="C172" s="15"/>
      <c r="D172" s="15"/>
      <c r="E172" s="15"/>
      <c r="F172" s="15"/>
      <c r="G172" s="11"/>
      <c r="H172" s="11"/>
      <c r="I172" s="11"/>
      <c r="J172" s="11"/>
      <c r="K172" s="13"/>
      <c r="L172" s="13"/>
      <c r="M172" s="13"/>
      <c r="N172" s="11"/>
      <c r="O172" s="13"/>
      <c r="P172" s="13"/>
      <c r="Q172" s="13"/>
      <c r="R172" s="11"/>
      <c r="S172" s="13"/>
      <c r="T172" s="13"/>
      <c r="U172" s="13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3:30" x14ac:dyDescent="0.3">
      <c r="C173" s="15"/>
      <c r="D173" s="15"/>
      <c r="E173" s="15"/>
      <c r="F173" s="15"/>
      <c r="G173" s="11"/>
      <c r="H173" s="11"/>
      <c r="I173" s="11"/>
      <c r="J173" s="11"/>
      <c r="K173" s="13"/>
      <c r="L173" s="13"/>
      <c r="M173" s="13"/>
      <c r="N173" s="11"/>
      <c r="O173" s="13"/>
      <c r="P173" s="13"/>
      <c r="Q173" s="13"/>
      <c r="R173" s="11"/>
      <c r="S173" s="13"/>
      <c r="T173" s="13"/>
      <c r="U173" s="13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3:30" x14ac:dyDescent="0.3">
      <c r="C174" s="15"/>
      <c r="D174" s="15"/>
      <c r="E174" s="15"/>
      <c r="F174" s="15"/>
      <c r="G174" s="11"/>
      <c r="H174" s="11"/>
      <c r="I174" s="11"/>
      <c r="J174" s="11"/>
      <c r="K174" s="13"/>
      <c r="L174" s="13"/>
      <c r="M174" s="13"/>
      <c r="N174" s="11"/>
      <c r="O174" s="13"/>
      <c r="P174" s="13"/>
      <c r="Q174" s="13"/>
      <c r="R174" s="11"/>
      <c r="S174" s="13"/>
      <c r="T174" s="13"/>
      <c r="U174" s="13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3:30" x14ac:dyDescent="0.3">
      <c r="C175" s="15"/>
      <c r="D175" s="15"/>
      <c r="E175" s="15"/>
      <c r="F175" s="15"/>
      <c r="G175" s="11"/>
      <c r="H175" s="11"/>
      <c r="I175" s="11"/>
      <c r="J175" s="11"/>
      <c r="K175" s="13"/>
      <c r="L175" s="13"/>
      <c r="M175" s="13"/>
      <c r="N175" s="11"/>
      <c r="O175" s="13"/>
      <c r="P175" s="13"/>
      <c r="Q175" s="13"/>
      <c r="R175" s="11"/>
      <c r="S175" s="13"/>
      <c r="T175" s="13"/>
      <c r="U175" s="13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3:30" x14ac:dyDescent="0.3">
      <c r="C176" s="15"/>
      <c r="D176" s="15"/>
      <c r="E176" s="15"/>
      <c r="F176" s="15"/>
      <c r="G176" s="11"/>
      <c r="H176" s="11"/>
      <c r="I176" s="11"/>
      <c r="J176" s="11"/>
      <c r="K176" s="13"/>
      <c r="L176" s="13"/>
      <c r="M176" s="13"/>
      <c r="N176" s="11"/>
      <c r="O176" s="13"/>
      <c r="P176" s="13"/>
      <c r="Q176" s="13"/>
      <c r="R176" s="11"/>
      <c r="S176" s="13"/>
      <c r="T176" s="13"/>
      <c r="U176" s="13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3:30" x14ac:dyDescent="0.3">
      <c r="C177" s="15"/>
      <c r="D177" s="15"/>
      <c r="E177" s="15"/>
      <c r="F177" s="15"/>
      <c r="G177" s="11"/>
      <c r="H177" s="11"/>
      <c r="I177" s="11"/>
      <c r="J177" s="11"/>
      <c r="K177" s="13"/>
      <c r="L177" s="13"/>
      <c r="M177" s="13"/>
      <c r="N177" s="11"/>
      <c r="O177" s="13"/>
      <c r="P177" s="13"/>
      <c r="Q177" s="13"/>
      <c r="R177" s="11"/>
      <c r="S177" s="13"/>
      <c r="T177" s="13"/>
      <c r="U177" s="13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3:30" x14ac:dyDescent="0.3">
      <c r="C178" s="15"/>
      <c r="D178" s="15"/>
      <c r="E178" s="15"/>
      <c r="F178" s="15"/>
      <c r="G178" s="11"/>
      <c r="H178" s="11"/>
      <c r="I178" s="11"/>
      <c r="J178" s="11"/>
      <c r="K178" s="13"/>
      <c r="L178" s="13"/>
      <c r="M178" s="13"/>
      <c r="N178" s="11"/>
      <c r="O178" s="13"/>
      <c r="P178" s="13"/>
      <c r="Q178" s="13"/>
      <c r="R178" s="11"/>
      <c r="S178" s="13"/>
      <c r="T178" s="13"/>
      <c r="U178" s="13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3:30" x14ac:dyDescent="0.3">
      <c r="C179" s="15"/>
      <c r="D179" s="15"/>
      <c r="E179" s="15"/>
      <c r="F179" s="15"/>
      <c r="G179" s="11"/>
      <c r="H179" s="11"/>
      <c r="I179" s="11"/>
      <c r="J179" s="11"/>
      <c r="K179" s="13"/>
      <c r="L179" s="13"/>
      <c r="M179" s="13"/>
      <c r="N179" s="11"/>
      <c r="O179" s="13"/>
      <c r="P179" s="13"/>
      <c r="Q179" s="13"/>
      <c r="R179" s="11"/>
      <c r="S179" s="13"/>
      <c r="T179" s="13"/>
      <c r="U179" s="13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3:30" x14ac:dyDescent="0.3">
      <c r="C180" s="15"/>
      <c r="D180" s="15"/>
      <c r="E180" s="15"/>
      <c r="F180" s="15"/>
      <c r="G180" s="11"/>
      <c r="H180" s="11"/>
      <c r="I180" s="11"/>
      <c r="J180" s="11"/>
      <c r="K180" s="13"/>
      <c r="L180" s="13"/>
      <c r="M180" s="13"/>
      <c r="N180" s="11"/>
      <c r="O180" s="13"/>
      <c r="P180" s="13"/>
      <c r="Q180" s="13"/>
      <c r="R180" s="11"/>
      <c r="S180" s="13"/>
      <c r="T180" s="13"/>
      <c r="U180" s="13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3:30" x14ac:dyDescent="0.3">
      <c r="C181" s="15"/>
      <c r="D181" s="15"/>
      <c r="E181" s="15"/>
      <c r="F181" s="15"/>
      <c r="G181" s="11"/>
      <c r="H181" s="11"/>
      <c r="I181" s="11"/>
      <c r="J181" s="11"/>
      <c r="K181" s="13"/>
      <c r="L181" s="13"/>
      <c r="M181" s="13"/>
      <c r="N181" s="11"/>
      <c r="O181" s="13"/>
      <c r="P181" s="13"/>
      <c r="Q181" s="13"/>
      <c r="R181" s="11"/>
      <c r="S181" s="13"/>
      <c r="T181" s="13"/>
      <c r="U181" s="13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3:30" x14ac:dyDescent="0.3">
      <c r="C182" s="15"/>
      <c r="D182" s="15"/>
      <c r="E182" s="15"/>
      <c r="F182" s="15"/>
      <c r="G182" s="11"/>
      <c r="H182" s="11"/>
      <c r="I182" s="11"/>
      <c r="J182" s="11"/>
      <c r="K182" s="13"/>
      <c r="L182" s="13"/>
      <c r="M182" s="13"/>
      <c r="N182" s="11"/>
      <c r="O182" s="13"/>
      <c r="P182" s="13"/>
      <c r="Q182" s="13"/>
      <c r="R182" s="11"/>
      <c r="S182" s="13"/>
      <c r="T182" s="13"/>
      <c r="U182" s="13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3:30" x14ac:dyDescent="0.3">
      <c r="C183" s="15"/>
      <c r="D183" s="15"/>
      <c r="E183" s="15"/>
      <c r="F183" s="15"/>
      <c r="G183" s="11"/>
      <c r="H183" s="11"/>
      <c r="I183" s="11"/>
      <c r="J183" s="11"/>
      <c r="K183" s="13"/>
      <c r="L183" s="13"/>
      <c r="M183" s="13"/>
      <c r="N183" s="11"/>
      <c r="O183" s="13"/>
      <c r="P183" s="13"/>
      <c r="Q183" s="13"/>
      <c r="R183" s="11"/>
      <c r="S183" s="13"/>
      <c r="T183" s="13"/>
      <c r="U183" s="13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3:30" x14ac:dyDescent="0.3">
      <c r="C184" s="15"/>
      <c r="D184" s="15"/>
      <c r="E184" s="15"/>
      <c r="F184" s="15"/>
      <c r="G184" s="11"/>
      <c r="H184" s="11"/>
      <c r="I184" s="11"/>
      <c r="J184" s="11"/>
      <c r="K184" s="13"/>
      <c r="L184" s="13"/>
      <c r="M184" s="13"/>
      <c r="N184" s="11"/>
      <c r="O184" s="13"/>
      <c r="P184" s="13"/>
      <c r="Q184" s="13"/>
      <c r="R184" s="11"/>
      <c r="S184" s="13"/>
      <c r="T184" s="13"/>
      <c r="U184" s="13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3:30" x14ac:dyDescent="0.3">
      <c r="C185" s="15"/>
      <c r="D185" s="15"/>
      <c r="E185" s="15"/>
      <c r="F185" s="15"/>
      <c r="G185" s="11"/>
      <c r="H185" s="11"/>
      <c r="I185" s="11"/>
      <c r="J185" s="11"/>
      <c r="K185" s="11"/>
      <c r="L185" s="11"/>
      <c r="M185" s="11"/>
      <c r="N185" s="11"/>
      <c r="O185" s="13"/>
      <c r="P185" s="13"/>
      <c r="Q185" s="13"/>
      <c r="R185" s="11"/>
      <c r="S185" s="13"/>
      <c r="T185" s="13"/>
      <c r="U185" s="13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3:30" x14ac:dyDescent="0.3">
      <c r="C186" s="15"/>
      <c r="D186" s="15"/>
      <c r="E186" s="15"/>
      <c r="F186" s="15"/>
      <c r="G186" s="11"/>
      <c r="H186" s="11"/>
      <c r="I186" s="11"/>
      <c r="J186" s="11"/>
      <c r="K186" s="11"/>
      <c r="L186" s="11"/>
      <c r="M186" s="11"/>
      <c r="N186" s="11"/>
      <c r="O186" s="13"/>
      <c r="P186" s="13"/>
      <c r="Q186" s="13"/>
      <c r="R186" s="11"/>
      <c r="S186" s="13"/>
      <c r="T186" s="13"/>
      <c r="U186" s="13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3:30" x14ac:dyDescent="0.3">
      <c r="C187" s="15"/>
      <c r="D187" s="15"/>
      <c r="E187" s="15"/>
      <c r="F187" s="15"/>
      <c r="G187" s="11"/>
      <c r="H187" s="11"/>
      <c r="I187" s="11"/>
      <c r="J187" s="11"/>
      <c r="K187" s="11"/>
      <c r="L187" s="11"/>
      <c r="M187" s="11"/>
      <c r="N187" s="11"/>
      <c r="O187" s="13"/>
      <c r="P187" s="13"/>
      <c r="Q187" s="13"/>
      <c r="R187" s="11"/>
      <c r="S187" s="13"/>
      <c r="T187" s="13"/>
      <c r="U187" s="13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3:30" x14ac:dyDescent="0.3">
      <c r="C188" s="15"/>
      <c r="D188" s="15"/>
      <c r="E188" s="15"/>
      <c r="F188" s="15"/>
      <c r="G188" s="11"/>
      <c r="H188" s="11"/>
      <c r="I188" s="11"/>
      <c r="J188" s="11"/>
      <c r="K188" s="11"/>
      <c r="L188" s="11"/>
      <c r="M188" s="11"/>
      <c r="N188" s="11"/>
      <c r="O188" s="13"/>
      <c r="P188" s="13"/>
      <c r="Q188" s="13"/>
      <c r="R188" s="11"/>
      <c r="S188" s="13"/>
      <c r="T188" s="13"/>
      <c r="U188" s="13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3:30" x14ac:dyDescent="0.3">
      <c r="C189" s="15"/>
      <c r="D189" s="15"/>
      <c r="E189" s="15"/>
      <c r="F189" s="15"/>
      <c r="G189" s="11"/>
      <c r="H189" s="11"/>
      <c r="I189" s="11"/>
      <c r="J189" s="11"/>
      <c r="K189" s="11"/>
      <c r="L189" s="11"/>
      <c r="M189" s="11"/>
      <c r="N189" s="11"/>
      <c r="O189" s="13"/>
      <c r="P189" s="13"/>
      <c r="Q189" s="13"/>
      <c r="R189" s="11"/>
      <c r="S189" s="13"/>
      <c r="T189" s="13"/>
      <c r="U189" s="13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3:30" x14ac:dyDescent="0.3">
      <c r="C190" s="15"/>
      <c r="D190" s="15"/>
      <c r="E190" s="15"/>
      <c r="F190" s="15"/>
      <c r="G190" s="11"/>
      <c r="H190" s="11"/>
      <c r="I190" s="11"/>
      <c r="J190" s="11"/>
      <c r="K190" s="11"/>
      <c r="L190" s="11"/>
      <c r="M190" s="11"/>
      <c r="N190" s="11"/>
      <c r="O190" s="13"/>
      <c r="P190" s="13"/>
      <c r="Q190" s="13"/>
      <c r="R190" s="11"/>
      <c r="S190" s="13"/>
      <c r="T190" s="13"/>
      <c r="U190" s="13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3:30" x14ac:dyDescent="0.3">
      <c r="C191" s="15"/>
      <c r="D191" s="15"/>
      <c r="E191" s="15"/>
      <c r="F191" s="15"/>
      <c r="G191" s="11"/>
      <c r="H191" s="11"/>
      <c r="I191" s="11"/>
      <c r="J191" s="11"/>
      <c r="K191" s="11"/>
      <c r="L191" s="11"/>
      <c r="M191" s="11"/>
      <c r="N191" s="11"/>
      <c r="O191" s="13"/>
      <c r="P191" s="13"/>
      <c r="Q191" s="13"/>
      <c r="R191" s="11"/>
      <c r="S191" s="13"/>
      <c r="T191" s="13"/>
      <c r="U191" s="13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3:30" x14ac:dyDescent="0.3">
      <c r="C192" s="15"/>
      <c r="D192" s="15"/>
      <c r="E192" s="15"/>
      <c r="F192" s="15"/>
      <c r="G192" s="11"/>
      <c r="H192" s="11"/>
      <c r="I192" s="11"/>
      <c r="J192" s="11"/>
      <c r="K192" s="11"/>
      <c r="L192" s="11"/>
      <c r="M192" s="11"/>
      <c r="N192" s="11"/>
      <c r="O192" s="13"/>
      <c r="P192" s="13"/>
      <c r="Q192" s="13"/>
      <c r="R192" s="11"/>
      <c r="S192" s="13"/>
      <c r="T192" s="13"/>
      <c r="U192" s="13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3:30" x14ac:dyDescent="0.3">
      <c r="C193" s="15"/>
      <c r="D193" s="15"/>
      <c r="E193" s="15"/>
      <c r="F193" s="15"/>
      <c r="G193" s="11"/>
      <c r="H193" s="11"/>
      <c r="I193" s="11"/>
      <c r="J193" s="11"/>
      <c r="K193" s="11"/>
      <c r="L193" s="11"/>
      <c r="M193" s="11"/>
      <c r="N193" s="11"/>
      <c r="O193" s="13"/>
      <c r="P193" s="13"/>
      <c r="Q193" s="13"/>
      <c r="R193" s="11"/>
      <c r="S193" s="13"/>
      <c r="T193" s="13"/>
      <c r="U193" s="13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3:30" x14ac:dyDescent="0.3">
      <c r="C194" s="15"/>
      <c r="D194" s="15"/>
      <c r="E194" s="15"/>
      <c r="F194" s="15"/>
      <c r="G194" s="11"/>
      <c r="H194" s="11"/>
      <c r="I194" s="11"/>
      <c r="J194" s="11"/>
      <c r="K194" s="11"/>
      <c r="L194" s="11"/>
      <c r="M194" s="11"/>
      <c r="N194" s="11"/>
      <c r="O194" s="13"/>
      <c r="P194" s="13"/>
      <c r="Q194" s="13"/>
      <c r="R194" s="11"/>
      <c r="S194" s="13"/>
      <c r="T194" s="13"/>
      <c r="U194" s="13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3:30" x14ac:dyDescent="0.3">
      <c r="C195" s="15"/>
      <c r="D195" s="15"/>
      <c r="E195" s="15"/>
      <c r="F195" s="15"/>
      <c r="G195" s="11"/>
      <c r="H195" s="11"/>
      <c r="I195" s="11"/>
      <c r="J195" s="11"/>
      <c r="K195" s="11"/>
      <c r="L195" s="11"/>
      <c r="M195" s="11"/>
      <c r="N195" s="11"/>
      <c r="O195" s="13"/>
      <c r="P195" s="13"/>
      <c r="Q195" s="13"/>
      <c r="R195" s="11"/>
      <c r="S195" s="13"/>
      <c r="T195" s="13"/>
      <c r="U195" s="13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3:30" x14ac:dyDescent="0.3">
      <c r="C196" s="15"/>
      <c r="D196" s="15"/>
      <c r="E196" s="15"/>
      <c r="F196" s="15"/>
      <c r="G196" s="11"/>
      <c r="H196" s="11"/>
      <c r="I196" s="11"/>
      <c r="J196" s="11"/>
      <c r="K196" s="11"/>
      <c r="L196" s="11"/>
      <c r="M196" s="11"/>
      <c r="N196" s="11"/>
      <c r="O196" s="13"/>
      <c r="P196" s="13"/>
      <c r="Q196" s="13"/>
      <c r="R196" s="11"/>
      <c r="S196" s="13"/>
      <c r="T196" s="13"/>
      <c r="U196" s="13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3:30" x14ac:dyDescent="0.3">
      <c r="C197" s="15"/>
      <c r="D197" s="15"/>
      <c r="E197" s="15"/>
      <c r="F197" s="15"/>
      <c r="G197" s="11"/>
      <c r="H197" s="11"/>
      <c r="I197" s="11"/>
      <c r="J197" s="11"/>
      <c r="K197" s="11"/>
      <c r="L197" s="11"/>
      <c r="M197" s="11"/>
      <c r="N197" s="11"/>
      <c r="O197" s="13"/>
      <c r="P197" s="13"/>
      <c r="Q197" s="13"/>
      <c r="R197" s="11"/>
      <c r="S197" s="13"/>
      <c r="T197" s="13"/>
      <c r="U197" s="13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3:30" x14ac:dyDescent="0.3">
      <c r="C198" s="15"/>
      <c r="D198" s="15"/>
      <c r="E198" s="15"/>
      <c r="F198" s="15"/>
      <c r="G198" s="11"/>
      <c r="H198" s="11"/>
      <c r="I198" s="11"/>
      <c r="J198" s="11"/>
      <c r="K198" s="11"/>
      <c r="L198" s="11"/>
      <c r="M198" s="11"/>
      <c r="N198" s="11"/>
      <c r="O198" s="13"/>
      <c r="P198" s="13"/>
      <c r="Q198" s="13"/>
      <c r="R198" s="11"/>
      <c r="S198" s="13"/>
      <c r="T198" s="13"/>
      <c r="U198" s="13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3:30" x14ac:dyDescent="0.3">
      <c r="C199" s="15"/>
      <c r="D199" s="15"/>
      <c r="E199" s="15"/>
      <c r="F199" s="15"/>
      <c r="G199" s="11"/>
      <c r="H199" s="11"/>
      <c r="I199" s="11"/>
      <c r="J199" s="11"/>
      <c r="K199" s="11"/>
      <c r="L199" s="11"/>
      <c r="M199" s="11"/>
      <c r="N199" s="11"/>
      <c r="O199" s="13"/>
      <c r="P199" s="13"/>
      <c r="Q199" s="13"/>
      <c r="R199" s="11"/>
      <c r="S199" s="13"/>
      <c r="T199" s="13"/>
      <c r="U199" s="13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3:30" x14ac:dyDescent="0.3">
      <c r="C200" s="15"/>
      <c r="D200" s="15"/>
      <c r="E200" s="15"/>
      <c r="F200" s="15"/>
      <c r="G200" s="11"/>
      <c r="H200" s="11"/>
      <c r="I200" s="11"/>
      <c r="J200" s="11"/>
      <c r="K200" s="11"/>
      <c r="L200" s="11"/>
      <c r="M200" s="11"/>
      <c r="N200" s="11"/>
      <c r="O200" s="13"/>
      <c r="P200" s="13"/>
      <c r="Q200" s="13"/>
      <c r="R200" s="11"/>
      <c r="S200" s="13"/>
      <c r="T200" s="13"/>
      <c r="U200" s="13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3:30" x14ac:dyDescent="0.3">
      <c r="C201" s="15"/>
      <c r="D201" s="15"/>
      <c r="E201" s="15"/>
      <c r="F201" s="15"/>
      <c r="G201" s="11"/>
      <c r="H201" s="11"/>
      <c r="I201" s="11"/>
      <c r="J201" s="11"/>
      <c r="K201" s="11"/>
      <c r="L201" s="11"/>
      <c r="M201" s="11"/>
      <c r="N201" s="11"/>
      <c r="O201" s="13"/>
      <c r="P201" s="13"/>
      <c r="Q201" s="13"/>
      <c r="R201" s="11"/>
      <c r="S201" s="13"/>
      <c r="T201" s="13"/>
      <c r="U201" s="13"/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3:30" x14ac:dyDescent="0.3">
      <c r="C202" s="15"/>
      <c r="D202" s="15"/>
      <c r="E202" s="15"/>
      <c r="F202" s="15"/>
      <c r="G202" s="11"/>
      <c r="H202" s="11"/>
      <c r="I202" s="11"/>
      <c r="J202" s="11"/>
      <c r="K202" s="11"/>
      <c r="L202" s="11"/>
      <c r="M202" s="11"/>
      <c r="N202" s="11"/>
      <c r="O202" s="13"/>
      <c r="P202" s="13"/>
      <c r="Q202" s="13"/>
      <c r="R202" s="11"/>
      <c r="S202" s="13"/>
      <c r="T202" s="13"/>
      <c r="U202" s="13"/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3:30" x14ac:dyDescent="0.3">
      <c r="C203" s="15"/>
      <c r="D203" s="15"/>
      <c r="E203" s="15"/>
      <c r="F203" s="15"/>
      <c r="G203" s="11"/>
      <c r="H203" s="11"/>
      <c r="I203" s="11"/>
      <c r="J203" s="11"/>
      <c r="K203" s="11"/>
      <c r="L203" s="11"/>
      <c r="M203" s="11"/>
      <c r="N203" s="11"/>
      <c r="O203" s="13"/>
      <c r="P203" s="13"/>
      <c r="Q203" s="13"/>
      <c r="R203" s="11"/>
      <c r="S203" s="13"/>
      <c r="T203" s="13"/>
      <c r="U203" s="13"/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3:30" x14ac:dyDescent="0.3">
      <c r="C204" s="15"/>
      <c r="D204" s="15"/>
      <c r="E204" s="15"/>
      <c r="F204" s="15"/>
      <c r="G204" s="11"/>
      <c r="H204" s="11"/>
      <c r="I204" s="11"/>
      <c r="J204" s="11"/>
      <c r="K204" s="11"/>
      <c r="L204" s="11"/>
      <c r="M204" s="11"/>
      <c r="N204" s="11"/>
      <c r="O204" s="13"/>
      <c r="P204" s="13"/>
      <c r="Q204" s="13"/>
      <c r="R204" s="11"/>
      <c r="S204" s="13"/>
      <c r="T204" s="13"/>
      <c r="U204" s="13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3:30" x14ac:dyDescent="0.3">
      <c r="C205" s="15"/>
      <c r="D205" s="15"/>
      <c r="E205" s="15"/>
      <c r="F205" s="15"/>
      <c r="G205" s="11"/>
      <c r="H205" s="11"/>
      <c r="I205" s="11"/>
      <c r="J205" s="11"/>
      <c r="K205" s="11"/>
      <c r="L205" s="11"/>
      <c r="M205" s="11"/>
      <c r="N205" s="11"/>
      <c r="O205" s="13"/>
      <c r="P205" s="13"/>
      <c r="Q205" s="13"/>
      <c r="R205" s="11"/>
      <c r="S205" s="13"/>
      <c r="T205" s="13"/>
      <c r="U205" s="13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3:30" x14ac:dyDescent="0.3">
      <c r="C206" s="15"/>
      <c r="D206" s="15"/>
      <c r="E206" s="15"/>
      <c r="F206" s="15"/>
      <c r="G206" s="11"/>
      <c r="H206" s="11"/>
      <c r="I206" s="11"/>
      <c r="J206" s="11"/>
      <c r="K206" s="11"/>
      <c r="L206" s="11"/>
      <c r="M206" s="11"/>
      <c r="N206" s="11"/>
      <c r="O206" s="13"/>
      <c r="P206" s="13"/>
      <c r="Q206" s="13"/>
      <c r="R206" s="11"/>
      <c r="S206" s="13"/>
      <c r="T206" s="13"/>
      <c r="U206" s="13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3:30" x14ac:dyDescent="0.3">
      <c r="C207" s="15"/>
      <c r="D207" s="15"/>
      <c r="E207" s="15"/>
      <c r="F207" s="15"/>
      <c r="G207" s="11"/>
      <c r="H207" s="11"/>
      <c r="I207" s="11"/>
      <c r="J207" s="11"/>
      <c r="K207" s="11"/>
      <c r="L207" s="11"/>
      <c r="M207" s="11"/>
      <c r="N207" s="11"/>
      <c r="O207" s="13"/>
      <c r="P207" s="13"/>
      <c r="Q207" s="13"/>
      <c r="R207" s="11"/>
      <c r="S207" s="13"/>
      <c r="T207" s="13"/>
      <c r="U207" s="13"/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3:30" x14ac:dyDescent="0.3">
      <c r="C208" s="15"/>
      <c r="D208" s="15"/>
      <c r="E208" s="15"/>
      <c r="F208" s="15"/>
      <c r="G208" s="11"/>
      <c r="H208" s="11"/>
      <c r="I208" s="11"/>
      <c r="J208" s="11"/>
      <c r="K208" s="11"/>
      <c r="L208" s="11"/>
      <c r="M208" s="11"/>
      <c r="N208" s="11"/>
      <c r="O208" s="13"/>
      <c r="P208" s="13"/>
      <c r="Q208" s="13"/>
      <c r="R208" s="11"/>
      <c r="S208" s="13"/>
      <c r="T208" s="13"/>
      <c r="U208" s="13"/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3:30" x14ac:dyDescent="0.3">
      <c r="C209" s="15"/>
      <c r="D209" s="15"/>
      <c r="E209" s="15"/>
      <c r="F209" s="15"/>
      <c r="G209" s="11"/>
      <c r="H209" s="11"/>
      <c r="I209" s="11"/>
      <c r="J209" s="11"/>
      <c r="K209" s="11"/>
      <c r="L209" s="11"/>
      <c r="M209" s="11"/>
      <c r="N209" s="11"/>
      <c r="O209" s="13"/>
      <c r="P209" s="13"/>
      <c r="Q209" s="13"/>
      <c r="R209" s="11"/>
      <c r="S209" s="13"/>
      <c r="T209" s="13"/>
      <c r="U209" s="13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3:30" x14ac:dyDescent="0.3">
      <c r="C210" s="15"/>
      <c r="D210" s="15"/>
      <c r="E210" s="15"/>
      <c r="F210" s="15"/>
      <c r="G210" s="11"/>
      <c r="H210" s="11"/>
      <c r="I210" s="11"/>
      <c r="J210" s="11"/>
      <c r="K210" s="11"/>
      <c r="L210" s="11"/>
      <c r="M210" s="11"/>
      <c r="N210" s="11"/>
      <c r="O210" s="13"/>
      <c r="P210" s="13"/>
      <c r="Q210" s="13"/>
      <c r="R210" s="11"/>
      <c r="S210" s="13"/>
      <c r="T210" s="13"/>
      <c r="U210" s="13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3:30" x14ac:dyDescent="0.3">
      <c r="C211" s="15"/>
      <c r="D211" s="15"/>
      <c r="E211" s="15"/>
      <c r="F211" s="15"/>
      <c r="G211" s="11"/>
      <c r="H211" s="11"/>
      <c r="I211" s="11"/>
      <c r="J211" s="11"/>
      <c r="K211" s="11"/>
      <c r="L211" s="11"/>
      <c r="M211" s="11"/>
      <c r="N211" s="11"/>
      <c r="O211" s="13"/>
      <c r="P211" s="13"/>
      <c r="Q211" s="13"/>
      <c r="R211" s="11"/>
      <c r="S211" s="13"/>
      <c r="T211" s="13"/>
      <c r="U211" s="13"/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3:30" x14ac:dyDescent="0.3">
      <c r="C212" s="15"/>
      <c r="D212" s="15"/>
      <c r="E212" s="15"/>
      <c r="F212" s="15"/>
      <c r="G212" s="11"/>
      <c r="H212" s="11"/>
      <c r="I212" s="11"/>
      <c r="J212" s="11"/>
      <c r="K212" s="11"/>
      <c r="L212" s="11"/>
      <c r="M212" s="11"/>
      <c r="N212" s="11"/>
      <c r="O212" s="13"/>
      <c r="P212" s="13"/>
      <c r="Q212" s="13"/>
      <c r="R212" s="11"/>
      <c r="S212" s="13"/>
      <c r="T212" s="13"/>
      <c r="U212" s="13"/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3:30" x14ac:dyDescent="0.3">
      <c r="C213" s="15"/>
      <c r="D213" s="15"/>
      <c r="E213" s="15"/>
      <c r="F213" s="15"/>
      <c r="G213" s="11"/>
      <c r="H213" s="11"/>
      <c r="I213" s="11"/>
      <c r="J213" s="11"/>
      <c r="K213" s="11"/>
      <c r="L213" s="11"/>
      <c r="M213" s="11"/>
      <c r="N213" s="11"/>
      <c r="O213" s="13"/>
      <c r="P213" s="13"/>
      <c r="Q213" s="13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3:30" x14ac:dyDescent="0.3">
      <c r="C214" s="15"/>
      <c r="D214" s="15"/>
      <c r="E214" s="15"/>
      <c r="F214" s="15"/>
      <c r="G214" s="11"/>
      <c r="H214" s="11"/>
      <c r="I214" s="11"/>
      <c r="J214" s="11"/>
      <c r="K214" s="11"/>
      <c r="L214" s="11"/>
      <c r="M214" s="11"/>
      <c r="N214" s="11"/>
      <c r="O214" s="13"/>
      <c r="P214" s="13"/>
      <c r="Q214" s="13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3:30" x14ac:dyDescent="0.3">
      <c r="C215" s="15"/>
      <c r="D215" s="15"/>
      <c r="E215" s="15"/>
      <c r="F215" s="15"/>
      <c r="G215" s="11"/>
      <c r="H215" s="11"/>
      <c r="I215" s="11"/>
      <c r="J215" s="11"/>
      <c r="K215" s="11"/>
      <c r="L215" s="11"/>
      <c r="M215" s="11"/>
      <c r="N215" s="11"/>
      <c r="O215" s="13"/>
      <c r="P215" s="13"/>
      <c r="Q215" s="13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3:30" x14ac:dyDescent="0.3">
      <c r="C216" s="15"/>
      <c r="D216" s="15"/>
      <c r="E216" s="15"/>
      <c r="F216" s="15"/>
      <c r="G216" s="11"/>
      <c r="H216" s="11"/>
      <c r="I216" s="11"/>
      <c r="J216" s="11"/>
      <c r="K216" s="11"/>
      <c r="L216" s="11"/>
      <c r="M216" s="11"/>
      <c r="N216" s="11"/>
      <c r="O216" s="13"/>
      <c r="P216" s="13"/>
      <c r="Q216" s="13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3:30" x14ac:dyDescent="0.3">
      <c r="C217" s="15"/>
      <c r="D217" s="15"/>
      <c r="E217" s="15"/>
      <c r="F217" s="15"/>
      <c r="G217" s="11"/>
      <c r="H217" s="11"/>
      <c r="I217" s="11"/>
      <c r="J217" s="11"/>
      <c r="K217" s="11"/>
      <c r="L217" s="11"/>
      <c r="M217" s="11"/>
      <c r="N217" s="11"/>
      <c r="O217" s="13"/>
      <c r="P217" s="13"/>
      <c r="Q217" s="13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3:30" x14ac:dyDescent="0.3">
      <c r="C218" s="15"/>
      <c r="D218" s="15"/>
      <c r="E218" s="15"/>
      <c r="F218" s="15"/>
      <c r="G218" s="11"/>
      <c r="H218" s="11"/>
      <c r="I218" s="11"/>
      <c r="J218" s="11"/>
      <c r="K218" s="11"/>
      <c r="L218" s="11"/>
      <c r="M218" s="11"/>
      <c r="N218" s="11"/>
      <c r="O218" s="13"/>
      <c r="P218" s="13"/>
      <c r="Q218" s="13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3:30" x14ac:dyDescent="0.3">
      <c r="C219" s="15"/>
      <c r="D219" s="15"/>
      <c r="E219" s="15"/>
      <c r="F219" s="15"/>
      <c r="G219" s="11"/>
      <c r="H219" s="11"/>
      <c r="I219" s="11"/>
      <c r="J219" s="11"/>
      <c r="K219" s="11"/>
      <c r="L219" s="11"/>
      <c r="M219" s="11"/>
      <c r="N219" s="11"/>
      <c r="O219" s="13"/>
      <c r="P219" s="13"/>
      <c r="Q219" s="13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3:30" x14ac:dyDescent="0.3">
      <c r="C220" s="15"/>
      <c r="D220" s="15"/>
      <c r="E220" s="15"/>
      <c r="F220" s="15"/>
      <c r="G220" s="11"/>
      <c r="H220" s="11"/>
      <c r="I220" s="11"/>
      <c r="J220" s="11"/>
      <c r="K220" s="11"/>
      <c r="L220" s="11"/>
      <c r="M220" s="11"/>
      <c r="N220" s="11"/>
      <c r="O220" s="13"/>
      <c r="P220" s="13"/>
      <c r="Q220" s="13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3:30" x14ac:dyDescent="0.3">
      <c r="C221" s="15"/>
      <c r="D221" s="15"/>
      <c r="E221" s="15"/>
      <c r="F221" s="15"/>
      <c r="G221" s="11"/>
      <c r="H221" s="11"/>
      <c r="I221" s="11"/>
      <c r="J221" s="11"/>
      <c r="K221" s="11"/>
      <c r="L221" s="11"/>
      <c r="M221" s="11"/>
      <c r="N221" s="11"/>
      <c r="O221" s="13"/>
      <c r="P221" s="13"/>
      <c r="Q221" s="13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3:30" x14ac:dyDescent="0.3">
      <c r="C222" s="15"/>
      <c r="D222" s="15"/>
      <c r="E222" s="15"/>
      <c r="F222" s="15"/>
      <c r="G222" s="11"/>
      <c r="H222" s="11"/>
      <c r="I222" s="11"/>
      <c r="J222" s="11"/>
      <c r="K222" s="11"/>
      <c r="L222" s="11"/>
      <c r="M222" s="11"/>
      <c r="N222" s="11"/>
      <c r="O222" s="13"/>
      <c r="P222" s="13"/>
      <c r="Q222" s="13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spans="3:30" x14ac:dyDescent="0.3">
      <c r="C223" s="15"/>
      <c r="D223" s="15"/>
      <c r="E223" s="15"/>
      <c r="F223" s="15"/>
      <c r="G223" s="11"/>
      <c r="H223" s="11"/>
      <c r="I223" s="11"/>
      <c r="J223" s="11"/>
      <c r="K223" s="11"/>
      <c r="L223" s="11"/>
      <c r="M223" s="11"/>
      <c r="N223" s="11"/>
      <c r="O223" s="13"/>
      <c r="P223" s="13"/>
      <c r="Q223" s="13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3:30" x14ac:dyDescent="0.3">
      <c r="C224" s="15"/>
      <c r="D224" s="15"/>
      <c r="E224" s="15"/>
      <c r="F224" s="15"/>
      <c r="G224" s="11"/>
      <c r="H224" s="11"/>
      <c r="I224" s="11"/>
      <c r="J224" s="11"/>
      <c r="K224" s="11"/>
      <c r="L224" s="11"/>
      <c r="M224" s="11"/>
      <c r="N224" s="11"/>
      <c r="O224" s="13"/>
      <c r="P224" s="13"/>
      <c r="Q224" s="13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3:30" x14ac:dyDescent="0.3">
      <c r="C225" s="15"/>
      <c r="D225" s="15"/>
      <c r="E225" s="15"/>
      <c r="F225" s="15"/>
      <c r="G225" s="11"/>
      <c r="H225" s="11"/>
      <c r="I225" s="11"/>
      <c r="J225" s="11"/>
      <c r="K225" s="11"/>
      <c r="L225" s="11"/>
      <c r="M225" s="11"/>
      <c r="N225" s="11"/>
      <c r="O225" s="13"/>
      <c r="P225" s="13"/>
      <c r="Q225" s="13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3:30" x14ac:dyDescent="0.3">
      <c r="C226" s="15"/>
      <c r="D226" s="15"/>
      <c r="E226" s="15"/>
      <c r="F226" s="15"/>
      <c r="G226" s="11"/>
      <c r="H226" s="11"/>
      <c r="I226" s="11"/>
      <c r="J226" s="11"/>
      <c r="K226" s="11"/>
      <c r="L226" s="11"/>
      <c r="M226" s="11"/>
      <c r="N226" s="11"/>
      <c r="O226" s="13"/>
      <c r="P226" s="13"/>
      <c r="Q226" s="13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3:30" x14ac:dyDescent="0.3">
      <c r="C227" s="15"/>
      <c r="D227" s="15"/>
      <c r="E227" s="15"/>
      <c r="F227" s="15"/>
      <c r="G227" s="11"/>
      <c r="H227" s="11"/>
      <c r="I227" s="11"/>
      <c r="J227" s="11"/>
      <c r="K227" s="11"/>
      <c r="L227" s="11"/>
      <c r="M227" s="11"/>
      <c r="N227" s="11"/>
      <c r="O227" s="13"/>
      <c r="P227" s="13"/>
      <c r="Q227" s="13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3:30" x14ac:dyDescent="0.3">
      <c r="C228" s="15"/>
      <c r="D228" s="15"/>
      <c r="E228" s="15"/>
      <c r="F228" s="15"/>
      <c r="G228" s="11"/>
      <c r="H228" s="11"/>
      <c r="I228" s="11"/>
      <c r="J228" s="11"/>
      <c r="K228" s="11"/>
      <c r="L228" s="11"/>
      <c r="M228" s="11"/>
      <c r="N228" s="11"/>
      <c r="O228" s="13"/>
      <c r="P228" s="13"/>
      <c r="Q228" s="13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spans="3:30" x14ac:dyDescent="0.3">
      <c r="C229" s="15"/>
      <c r="D229" s="15"/>
      <c r="E229" s="15"/>
      <c r="F229" s="15"/>
      <c r="G229" s="11"/>
      <c r="H229" s="11"/>
      <c r="I229" s="11"/>
      <c r="J229" s="11"/>
      <c r="K229" s="11"/>
      <c r="L229" s="11"/>
      <c r="M229" s="11"/>
      <c r="N229" s="11"/>
      <c r="O229" s="13"/>
      <c r="P229" s="13"/>
      <c r="Q229" s="13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3:30" x14ac:dyDescent="0.3">
      <c r="C230" s="15"/>
      <c r="D230" s="15"/>
      <c r="E230" s="15"/>
      <c r="F230" s="15"/>
      <c r="G230" s="11"/>
      <c r="H230" s="11"/>
      <c r="I230" s="11"/>
      <c r="J230" s="11"/>
      <c r="K230" s="11"/>
      <c r="L230" s="11"/>
      <c r="M230" s="11"/>
      <c r="N230" s="11"/>
      <c r="O230" s="13"/>
      <c r="P230" s="13"/>
      <c r="Q230" s="13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3:30" x14ac:dyDescent="0.3">
      <c r="C231" s="15"/>
      <c r="D231" s="15"/>
      <c r="E231" s="15"/>
      <c r="F231" s="15"/>
      <c r="G231" s="11"/>
      <c r="H231" s="11"/>
      <c r="I231" s="11"/>
      <c r="J231" s="11"/>
      <c r="K231" s="11"/>
      <c r="L231" s="11"/>
      <c r="M231" s="11"/>
      <c r="N231" s="11"/>
      <c r="O231" s="13"/>
      <c r="P231" s="13"/>
      <c r="Q231" s="13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3:30" x14ac:dyDescent="0.3">
      <c r="C232" s="15"/>
      <c r="D232" s="15"/>
      <c r="E232" s="15"/>
      <c r="F232" s="15"/>
      <c r="G232" s="11"/>
      <c r="H232" s="11"/>
      <c r="I232" s="11"/>
      <c r="J232" s="11"/>
      <c r="K232" s="11"/>
      <c r="L232" s="11"/>
      <c r="M232" s="11"/>
      <c r="N232" s="11"/>
      <c r="O232" s="13"/>
      <c r="P232" s="13"/>
      <c r="Q232" s="13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3:30" x14ac:dyDescent="0.3">
      <c r="C233" s="15"/>
      <c r="D233" s="15"/>
      <c r="E233" s="15"/>
      <c r="F233" s="15"/>
      <c r="G233" s="11"/>
      <c r="H233" s="11"/>
      <c r="I233" s="11"/>
      <c r="J233" s="11"/>
      <c r="K233" s="11"/>
      <c r="L233" s="11"/>
      <c r="M233" s="11"/>
      <c r="N233" s="11"/>
      <c r="O233" s="13"/>
      <c r="P233" s="13"/>
      <c r="Q233" s="13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3:30" x14ac:dyDescent="0.3">
      <c r="C234" s="15"/>
      <c r="D234" s="15"/>
      <c r="E234" s="15"/>
      <c r="F234" s="15"/>
      <c r="G234" s="11"/>
      <c r="H234" s="11"/>
      <c r="I234" s="11"/>
      <c r="J234" s="11"/>
      <c r="K234" s="11"/>
      <c r="L234" s="11"/>
      <c r="M234" s="11"/>
      <c r="N234" s="11"/>
      <c r="O234" s="13"/>
      <c r="P234" s="13"/>
      <c r="Q234" s="13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spans="3:30" x14ac:dyDescent="0.3">
      <c r="C235" s="15"/>
      <c r="D235" s="15"/>
      <c r="E235" s="15"/>
      <c r="F235" s="15"/>
      <c r="G235" s="11"/>
      <c r="H235" s="11"/>
      <c r="I235" s="11"/>
      <c r="J235" s="11"/>
      <c r="K235" s="11"/>
      <c r="L235" s="11"/>
      <c r="M235" s="11"/>
      <c r="N235" s="11"/>
      <c r="O235" s="13"/>
      <c r="P235" s="13"/>
      <c r="Q235" s="13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3:30" x14ac:dyDescent="0.3">
      <c r="C236" s="15"/>
      <c r="D236" s="15"/>
      <c r="E236" s="15"/>
      <c r="F236" s="15"/>
      <c r="G236" s="11"/>
      <c r="H236" s="11"/>
      <c r="I236" s="11"/>
      <c r="J236" s="11"/>
      <c r="K236" s="11"/>
      <c r="L236" s="11"/>
      <c r="M236" s="11"/>
      <c r="N236" s="11"/>
      <c r="O236" s="13"/>
      <c r="P236" s="13"/>
      <c r="Q236" s="13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3:30" x14ac:dyDescent="0.3">
      <c r="C237" s="15"/>
      <c r="D237" s="15"/>
      <c r="E237" s="15"/>
      <c r="F237" s="15"/>
      <c r="G237" s="11"/>
      <c r="H237" s="11"/>
      <c r="I237" s="11"/>
      <c r="J237" s="11"/>
      <c r="K237" s="11"/>
      <c r="L237" s="11"/>
      <c r="M237" s="11"/>
      <c r="N237" s="11"/>
      <c r="O237" s="13"/>
      <c r="P237" s="13"/>
      <c r="Q237" s="13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3:30" x14ac:dyDescent="0.3">
      <c r="C238" s="15"/>
      <c r="D238" s="15"/>
      <c r="E238" s="15"/>
      <c r="F238" s="15"/>
      <c r="G238" s="11"/>
      <c r="H238" s="11"/>
      <c r="I238" s="11"/>
      <c r="J238" s="11"/>
      <c r="K238" s="11"/>
      <c r="L238" s="11"/>
      <c r="M238" s="11"/>
      <c r="N238" s="11"/>
      <c r="O238" s="13"/>
      <c r="P238" s="13"/>
      <c r="Q238" s="13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3:30" x14ac:dyDescent="0.3">
      <c r="C239" s="15"/>
      <c r="D239" s="15"/>
      <c r="E239" s="15"/>
      <c r="F239" s="15"/>
      <c r="G239" s="11"/>
      <c r="H239" s="11"/>
      <c r="I239" s="11"/>
      <c r="J239" s="11"/>
      <c r="K239" s="11"/>
      <c r="L239" s="11"/>
      <c r="M239" s="11"/>
      <c r="N239" s="11"/>
      <c r="O239" s="13"/>
      <c r="P239" s="13"/>
      <c r="Q239" s="13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3:30" x14ac:dyDescent="0.3">
      <c r="C240" s="15"/>
      <c r="D240" s="15"/>
      <c r="E240" s="15"/>
      <c r="F240" s="15"/>
      <c r="G240" s="11"/>
      <c r="H240" s="11"/>
      <c r="I240" s="11"/>
      <c r="J240" s="11"/>
      <c r="K240" s="11"/>
      <c r="L240" s="11"/>
      <c r="M240" s="11"/>
      <c r="N240" s="11"/>
      <c r="O240" s="13"/>
      <c r="P240" s="13"/>
      <c r="Q240" s="13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3:30" x14ac:dyDescent="0.3">
      <c r="C241" s="15"/>
      <c r="D241" s="15"/>
      <c r="E241" s="15"/>
      <c r="F241" s="15"/>
      <c r="G241" s="11"/>
      <c r="H241" s="11"/>
      <c r="I241" s="11"/>
      <c r="J241" s="11"/>
      <c r="K241" s="11"/>
      <c r="L241" s="11"/>
      <c r="M241" s="11"/>
      <c r="N241" s="11"/>
      <c r="O241" s="13"/>
      <c r="P241" s="13"/>
      <c r="Q241" s="13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3:30" x14ac:dyDescent="0.3">
      <c r="C242" s="15"/>
      <c r="D242" s="15"/>
      <c r="E242" s="15"/>
      <c r="F242" s="15"/>
      <c r="G242" s="11"/>
      <c r="H242" s="11"/>
      <c r="I242" s="11"/>
      <c r="J242" s="11"/>
      <c r="K242" s="11"/>
      <c r="L242" s="11"/>
      <c r="M242" s="11"/>
      <c r="N242" s="11"/>
      <c r="O242" s="13"/>
      <c r="P242" s="13"/>
      <c r="Q242" s="13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3:30" x14ac:dyDescent="0.3">
      <c r="C243" s="15"/>
      <c r="D243" s="15"/>
      <c r="E243" s="15"/>
      <c r="F243" s="15"/>
      <c r="G243" s="11"/>
      <c r="H243" s="11"/>
      <c r="I243" s="11"/>
      <c r="J243" s="11"/>
      <c r="K243" s="11"/>
      <c r="L243" s="11"/>
      <c r="M243" s="11"/>
      <c r="N243" s="11"/>
      <c r="O243" s="13"/>
      <c r="P243" s="13"/>
      <c r="Q243" s="13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3:30" x14ac:dyDescent="0.3">
      <c r="C244" s="15"/>
      <c r="D244" s="15"/>
      <c r="E244" s="15"/>
      <c r="F244" s="15"/>
      <c r="G244" s="11"/>
      <c r="H244" s="11"/>
      <c r="I244" s="11"/>
      <c r="J244" s="11"/>
      <c r="K244" s="11"/>
      <c r="L244" s="11"/>
      <c r="M244" s="11"/>
      <c r="N244" s="11"/>
      <c r="O244" s="13"/>
      <c r="P244" s="13"/>
      <c r="Q244" s="13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3:30" x14ac:dyDescent="0.3">
      <c r="C245" s="15"/>
      <c r="D245" s="15"/>
      <c r="E245" s="15"/>
      <c r="F245" s="15"/>
      <c r="G245" s="11"/>
      <c r="H245" s="11"/>
      <c r="I245" s="11"/>
      <c r="J245" s="11"/>
      <c r="K245" s="11"/>
      <c r="L245" s="11"/>
      <c r="M245" s="11"/>
      <c r="N245" s="11"/>
      <c r="O245" s="13"/>
      <c r="P245" s="13"/>
      <c r="Q245" s="13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3:30" x14ac:dyDescent="0.3">
      <c r="C246" s="15"/>
      <c r="D246" s="15"/>
      <c r="E246" s="15"/>
      <c r="F246" s="15"/>
      <c r="G246" s="11"/>
      <c r="H246" s="11"/>
      <c r="I246" s="11"/>
      <c r="J246" s="11"/>
      <c r="K246" s="11"/>
      <c r="L246" s="11"/>
      <c r="M246" s="11"/>
      <c r="N246" s="11"/>
      <c r="O246" s="13"/>
      <c r="P246" s="13"/>
      <c r="Q246" s="13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3:30" x14ac:dyDescent="0.3">
      <c r="C247" s="15"/>
      <c r="D247" s="15"/>
      <c r="E247" s="15"/>
      <c r="F247" s="15"/>
      <c r="G247" s="11"/>
      <c r="H247" s="11"/>
      <c r="I247" s="11"/>
      <c r="J247" s="11"/>
      <c r="K247" s="11"/>
      <c r="L247" s="11"/>
      <c r="M247" s="11"/>
      <c r="N247" s="11"/>
      <c r="O247" s="13"/>
      <c r="P247" s="13"/>
      <c r="Q247" s="13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3:30" x14ac:dyDescent="0.3">
      <c r="C248" s="15"/>
      <c r="D248" s="15"/>
      <c r="E248" s="15"/>
      <c r="F248" s="15"/>
      <c r="G248" s="11"/>
      <c r="H248" s="11"/>
      <c r="I248" s="11"/>
      <c r="J248" s="11"/>
      <c r="K248" s="11"/>
      <c r="L248" s="11"/>
      <c r="M248" s="11"/>
      <c r="N248" s="11"/>
      <c r="O248" s="13"/>
      <c r="P248" s="13"/>
      <c r="Q248" s="13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3:30" x14ac:dyDescent="0.3">
      <c r="C249" s="15"/>
      <c r="D249" s="15"/>
      <c r="E249" s="15"/>
      <c r="F249" s="15"/>
      <c r="G249" s="11"/>
      <c r="H249" s="11"/>
      <c r="I249" s="11"/>
      <c r="J249" s="11"/>
      <c r="K249" s="11"/>
      <c r="L249" s="11"/>
      <c r="M249" s="11"/>
      <c r="N249" s="11"/>
      <c r="O249" s="13"/>
      <c r="P249" s="13"/>
      <c r="Q249" s="13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3:30" x14ac:dyDescent="0.3">
      <c r="C250" s="15"/>
      <c r="D250" s="15"/>
      <c r="E250" s="15"/>
      <c r="F250" s="15"/>
      <c r="G250" s="11"/>
      <c r="H250" s="11"/>
      <c r="I250" s="11"/>
      <c r="J250" s="11"/>
      <c r="K250" s="11"/>
      <c r="L250" s="11"/>
      <c r="M250" s="11"/>
      <c r="N250" s="11"/>
      <c r="O250" s="13"/>
      <c r="P250" s="13"/>
      <c r="Q250" s="13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3:30" x14ac:dyDescent="0.3">
      <c r="C251" s="1">
        <v>0</v>
      </c>
      <c r="F251" s="1">
        <v>0</v>
      </c>
      <c r="O251" s="13">
        <v>0</v>
      </c>
      <c r="P251" s="13"/>
      <c r="Q251" s="13"/>
      <c r="R251" s="12">
        <v>0</v>
      </c>
    </row>
    <row r="252" spans="3:30" x14ac:dyDescent="0.3">
      <c r="C252" s="1">
        <v>0</v>
      </c>
      <c r="F252" s="1">
        <v>0</v>
      </c>
      <c r="O252" s="13">
        <v>0</v>
      </c>
      <c r="P252" s="13"/>
      <c r="Q252" s="13"/>
      <c r="R252" s="12">
        <v>0</v>
      </c>
    </row>
    <row r="253" spans="3:30" x14ac:dyDescent="0.3">
      <c r="C253" s="1">
        <v>0</v>
      </c>
      <c r="F253" s="1">
        <v>0</v>
      </c>
      <c r="O253" s="13">
        <v>0</v>
      </c>
      <c r="P253" s="13"/>
      <c r="Q253" s="13"/>
      <c r="R253" s="12">
        <v>0</v>
      </c>
    </row>
    <row r="254" spans="3:30" x14ac:dyDescent="0.3">
      <c r="C254" s="1">
        <v>0</v>
      </c>
      <c r="F254" s="1">
        <v>0</v>
      </c>
      <c r="O254" s="13">
        <v>0</v>
      </c>
      <c r="P254" s="13"/>
      <c r="Q254" s="13"/>
      <c r="R254" s="12">
        <v>0</v>
      </c>
    </row>
    <row r="255" spans="3:30" x14ac:dyDescent="0.3">
      <c r="C255" s="1">
        <v>0</v>
      </c>
      <c r="F255" s="1">
        <v>0</v>
      </c>
      <c r="O255" s="13">
        <v>0</v>
      </c>
      <c r="P255" s="13"/>
      <c r="Q255" s="13"/>
      <c r="R255" s="12">
        <v>0</v>
      </c>
    </row>
    <row r="256" spans="3:30" x14ac:dyDescent="0.3">
      <c r="C256" s="1">
        <v>0</v>
      </c>
      <c r="F256" s="1">
        <v>0</v>
      </c>
      <c r="O256" s="13">
        <v>0</v>
      </c>
      <c r="P256" s="13"/>
      <c r="Q256" s="13"/>
      <c r="R256" s="12">
        <v>0</v>
      </c>
    </row>
    <row r="257" spans="3:18" x14ac:dyDescent="0.3">
      <c r="C257" s="1">
        <v>0</v>
      </c>
      <c r="F257" s="1">
        <v>0</v>
      </c>
      <c r="O257" s="13">
        <v>0</v>
      </c>
      <c r="P257" s="13"/>
      <c r="Q257" s="13"/>
      <c r="R257" s="12">
        <v>0</v>
      </c>
    </row>
    <row r="258" spans="3:18" x14ac:dyDescent="0.3">
      <c r="C258" s="1">
        <v>0</v>
      </c>
      <c r="F258" s="1">
        <v>0</v>
      </c>
      <c r="O258" s="13">
        <v>0</v>
      </c>
      <c r="P258" s="13"/>
      <c r="Q258" s="13"/>
      <c r="R258" s="12">
        <v>0</v>
      </c>
    </row>
    <row r="259" spans="3:18" x14ac:dyDescent="0.3">
      <c r="C259" s="1">
        <v>0</v>
      </c>
      <c r="F259" s="1">
        <v>0</v>
      </c>
      <c r="O259" s="13">
        <v>0</v>
      </c>
      <c r="P259" s="13"/>
      <c r="Q259" s="13"/>
      <c r="R259" s="12">
        <v>0</v>
      </c>
    </row>
    <row r="260" spans="3:18" x14ac:dyDescent="0.3">
      <c r="C260" s="1">
        <v>0</v>
      </c>
      <c r="F260" s="1">
        <v>0</v>
      </c>
      <c r="O260" s="13">
        <v>0</v>
      </c>
      <c r="P260" s="13"/>
      <c r="Q260" s="13"/>
      <c r="R260" s="12">
        <v>0</v>
      </c>
    </row>
    <row r="261" spans="3:18" x14ac:dyDescent="0.3">
      <c r="C261" s="1">
        <v>0</v>
      </c>
      <c r="F261" s="1">
        <v>0</v>
      </c>
      <c r="O261" s="13">
        <v>0</v>
      </c>
      <c r="P261" s="13"/>
      <c r="Q261" s="13"/>
      <c r="R261" s="12">
        <v>0</v>
      </c>
    </row>
  </sheetData>
  <mergeCells count="9">
    <mergeCell ref="AE7:AH7"/>
    <mergeCell ref="AA7:AD7"/>
    <mergeCell ref="W7:Z7"/>
    <mergeCell ref="B1:J1"/>
    <mergeCell ref="G7:J7"/>
    <mergeCell ref="O7:R7"/>
    <mergeCell ref="S7:V7"/>
    <mergeCell ref="K7:N7"/>
    <mergeCell ref="C7:F7"/>
  </mergeCells>
  <phoneticPr fontId="3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43"/>
  <sheetViews>
    <sheetView zoomScale="85" zoomScaleNormal="85" workbookViewId="0">
      <selection activeCell="D1" sqref="D1"/>
    </sheetView>
  </sheetViews>
  <sheetFormatPr baseColWidth="10" defaultRowHeight="13" x14ac:dyDescent="0.3"/>
  <cols>
    <col min="1" max="1" width="17.7265625" customWidth="1"/>
  </cols>
  <sheetData>
    <row r="3" spans="1:12" x14ac:dyDescent="0.3">
      <c r="F3" s="244"/>
      <c r="I3" s="123"/>
    </row>
    <row r="4" spans="1:12" x14ac:dyDescent="0.3">
      <c r="A4" s="49" t="s">
        <v>90</v>
      </c>
      <c r="F4" s="253"/>
      <c r="L4" s="99"/>
    </row>
    <row r="41" spans="1:7" x14ac:dyDescent="0.3">
      <c r="A41" s="6" t="s">
        <v>68</v>
      </c>
    </row>
    <row r="42" spans="1:7" x14ac:dyDescent="0.3">
      <c r="A42" s="113" t="s">
        <v>43</v>
      </c>
      <c r="B42" s="113"/>
      <c r="C42" s="113"/>
      <c r="D42" s="113"/>
      <c r="E42" s="113"/>
      <c r="F42" s="113"/>
      <c r="G42" s="113"/>
    </row>
    <row r="43" spans="1:7" x14ac:dyDescent="0.3">
      <c r="A43" s="113"/>
      <c r="B43" s="113"/>
      <c r="C43" s="113"/>
      <c r="D43" s="113"/>
      <c r="E43" s="113"/>
      <c r="F43" s="113"/>
      <c r="G43" s="113"/>
    </row>
  </sheetData>
  <phoneticPr fontId="3" type="noConversion"/>
  <hyperlinks>
    <hyperlink ref="A4" location="ÍNDICE!A1" display="Regresar al Índice" xr:uid="{00000000-0004-0000-0C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O33"/>
  <sheetViews>
    <sheetView workbookViewId="0"/>
  </sheetViews>
  <sheetFormatPr baseColWidth="10" defaultRowHeight="13" x14ac:dyDescent="0.3"/>
  <cols>
    <col min="1" max="1" width="17.453125" customWidth="1"/>
    <col min="6" max="6" width="5.81640625" customWidth="1"/>
    <col min="7" max="7" width="4.54296875" customWidth="1"/>
  </cols>
  <sheetData>
    <row r="4" spans="1:15" x14ac:dyDescent="0.3">
      <c r="H4" s="253"/>
      <c r="I4" s="244"/>
    </row>
    <row r="5" spans="1:15" x14ac:dyDescent="0.3">
      <c r="A5" s="59" t="s">
        <v>90</v>
      </c>
      <c r="E5" s="1"/>
      <c r="K5" s="1"/>
      <c r="O5" s="123"/>
    </row>
    <row r="7" spans="1:15" x14ac:dyDescent="0.3">
      <c r="A7" s="301" t="s">
        <v>318</v>
      </c>
      <c r="B7" s="301"/>
      <c r="C7" s="301"/>
      <c r="D7" s="301"/>
      <c r="E7" s="301"/>
      <c r="F7" s="301"/>
      <c r="H7" s="301" t="s">
        <v>319</v>
      </c>
      <c r="I7" s="301"/>
      <c r="J7" s="301"/>
      <c r="K7" s="301"/>
      <c r="L7" s="301"/>
      <c r="M7" s="301"/>
    </row>
    <row r="31" spans="1:7" x14ac:dyDescent="0.3">
      <c r="A31" s="6" t="s">
        <v>68</v>
      </c>
    </row>
    <row r="32" spans="1:7" x14ac:dyDescent="0.3">
      <c r="A32" s="113" t="s">
        <v>43</v>
      </c>
      <c r="B32" s="113"/>
      <c r="C32" s="113"/>
      <c r="D32" s="113"/>
      <c r="E32" s="113"/>
      <c r="F32" s="113"/>
      <c r="G32" s="113"/>
    </row>
    <row r="33" spans="1:7" x14ac:dyDescent="0.3">
      <c r="A33" s="113"/>
      <c r="B33" s="113"/>
      <c r="C33" s="113"/>
      <c r="D33" s="113"/>
      <c r="E33" s="113"/>
      <c r="F33" s="113"/>
      <c r="G33" s="113"/>
    </row>
  </sheetData>
  <mergeCells count="2">
    <mergeCell ref="A7:F7"/>
    <mergeCell ref="H7:M7"/>
  </mergeCells>
  <hyperlinks>
    <hyperlink ref="A5" location="ÍNDICE!A1" display="Regresar al Índice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P104"/>
  <sheetViews>
    <sheetView zoomScale="85" zoomScaleNormal="85" workbookViewId="0"/>
  </sheetViews>
  <sheetFormatPr baseColWidth="10" defaultRowHeight="13" x14ac:dyDescent="0.3"/>
  <cols>
    <col min="1" max="1" width="17" customWidth="1"/>
  </cols>
  <sheetData>
    <row r="3" spans="1:16" x14ac:dyDescent="0.3">
      <c r="F3" s="99"/>
      <c r="G3" s="244"/>
    </row>
    <row r="4" spans="1:16" x14ac:dyDescent="0.3">
      <c r="A4" s="48" t="s">
        <v>94</v>
      </c>
    </row>
    <row r="6" spans="1:16" x14ac:dyDescent="0.3">
      <c r="P6" s="123"/>
    </row>
    <row r="99" spans="1:7" x14ac:dyDescent="0.3">
      <c r="A99" s="6"/>
    </row>
    <row r="100" spans="1:7" x14ac:dyDescent="0.3">
      <c r="A100" s="279"/>
      <c r="B100" s="279"/>
      <c r="C100" s="279"/>
      <c r="D100" s="279"/>
      <c r="E100" s="279"/>
      <c r="F100" s="279"/>
      <c r="G100" s="279"/>
    </row>
    <row r="101" spans="1:7" x14ac:dyDescent="0.3">
      <c r="A101" s="279"/>
      <c r="B101" s="279"/>
      <c r="C101" s="279"/>
      <c r="D101" s="279"/>
      <c r="E101" s="279"/>
      <c r="F101" s="279"/>
      <c r="G101" s="279"/>
    </row>
    <row r="102" spans="1:7" x14ac:dyDescent="0.3">
      <c r="A102" s="6" t="s">
        <v>68</v>
      </c>
    </row>
    <row r="103" spans="1:7" x14ac:dyDescent="0.3">
      <c r="A103" s="113" t="s">
        <v>43</v>
      </c>
      <c r="B103" s="113"/>
      <c r="C103" s="113"/>
      <c r="D103" s="113"/>
      <c r="E103" s="113"/>
      <c r="F103" s="113"/>
      <c r="G103" s="113"/>
    </row>
    <row r="104" spans="1:7" x14ac:dyDescent="0.3">
      <c r="A104" s="113"/>
      <c r="B104" s="113"/>
      <c r="C104" s="113"/>
      <c r="D104" s="113"/>
      <c r="E104" s="113"/>
      <c r="F104" s="113"/>
      <c r="G104" s="113"/>
    </row>
  </sheetData>
  <mergeCells count="2">
    <mergeCell ref="A100:G100"/>
    <mergeCell ref="A101:G101"/>
  </mergeCells>
  <phoneticPr fontId="3" type="noConversion"/>
  <hyperlinks>
    <hyperlink ref="A4" location="ÍNDICE!A1" display="Regresar al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3:O106"/>
  <sheetViews>
    <sheetView workbookViewId="0"/>
  </sheetViews>
  <sheetFormatPr baseColWidth="10" defaultRowHeight="13" x14ac:dyDescent="0.3"/>
  <cols>
    <col min="1" max="1" width="17" customWidth="1"/>
  </cols>
  <sheetData>
    <row r="3" spans="1:15" x14ac:dyDescent="0.3">
      <c r="F3" s="244"/>
    </row>
    <row r="4" spans="1:15" x14ac:dyDescent="0.3">
      <c r="A4" s="48" t="s">
        <v>94</v>
      </c>
      <c r="F4" s="99"/>
    </row>
    <row r="6" spans="1:15" ht="15.5" x14ac:dyDescent="0.35">
      <c r="B6" s="302" t="s">
        <v>320</v>
      </c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</row>
    <row r="7" spans="1:15" x14ac:dyDescent="0.3">
      <c r="O7" s="123"/>
    </row>
    <row r="100" spans="1:7" x14ac:dyDescent="0.3">
      <c r="A100" s="6"/>
    </row>
    <row r="101" spans="1:7" x14ac:dyDescent="0.3">
      <c r="A101" s="279"/>
      <c r="B101" s="279"/>
      <c r="C101" s="279"/>
      <c r="D101" s="279"/>
      <c r="E101" s="279"/>
      <c r="F101" s="279"/>
      <c r="G101" s="279"/>
    </row>
    <row r="102" spans="1:7" x14ac:dyDescent="0.3">
      <c r="A102" s="279"/>
      <c r="B102" s="279"/>
      <c r="C102" s="279"/>
      <c r="D102" s="279"/>
      <c r="E102" s="279"/>
      <c r="F102" s="279"/>
      <c r="G102" s="279"/>
    </row>
    <row r="104" spans="1:7" x14ac:dyDescent="0.3">
      <c r="A104" s="6" t="s">
        <v>68</v>
      </c>
    </row>
    <row r="105" spans="1:7" x14ac:dyDescent="0.3">
      <c r="A105" s="113" t="s">
        <v>43</v>
      </c>
      <c r="B105" s="113"/>
      <c r="C105" s="113"/>
      <c r="D105" s="113"/>
      <c r="E105" s="113"/>
      <c r="F105" s="113"/>
      <c r="G105" s="113"/>
    </row>
    <row r="106" spans="1:7" x14ac:dyDescent="0.3">
      <c r="A106" s="113"/>
      <c r="B106" s="113"/>
      <c r="C106" s="113"/>
      <c r="D106" s="113"/>
      <c r="E106" s="113"/>
      <c r="F106" s="113"/>
      <c r="G106" s="113"/>
    </row>
  </sheetData>
  <mergeCells count="3">
    <mergeCell ref="B6:M6"/>
    <mergeCell ref="A101:G101"/>
    <mergeCell ref="A102:G102"/>
  </mergeCells>
  <phoneticPr fontId="3" type="noConversion"/>
  <hyperlinks>
    <hyperlink ref="A4" location="ÍNDICE!A1" display="Regresar al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J99"/>
  <sheetViews>
    <sheetView workbookViewId="0"/>
  </sheetViews>
  <sheetFormatPr baseColWidth="10" defaultRowHeight="13" x14ac:dyDescent="0.3"/>
  <sheetData>
    <row r="3" spans="1:10" x14ac:dyDescent="0.3">
      <c r="F3" s="244"/>
    </row>
    <row r="4" spans="1:10" x14ac:dyDescent="0.3">
      <c r="A4" s="48" t="s">
        <v>94</v>
      </c>
    </row>
    <row r="5" spans="1:10" x14ac:dyDescent="0.3">
      <c r="J5" s="1"/>
    </row>
    <row r="7" spans="1:10" x14ac:dyDescent="0.3">
      <c r="J7" s="123"/>
    </row>
    <row r="93" spans="1:7" x14ac:dyDescent="0.3">
      <c r="A93" s="6"/>
    </row>
    <row r="94" spans="1:7" x14ac:dyDescent="0.3">
      <c r="A94" s="279"/>
      <c r="B94" s="279"/>
      <c r="C94" s="279"/>
      <c r="D94" s="279"/>
      <c r="E94" s="279"/>
      <c r="F94" s="279"/>
      <c r="G94" s="279"/>
    </row>
    <row r="95" spans="1:7" x14ac:dyDescent="0.3">
      <c r="A95" s="279"/>
      <c r="B95" s="279"/>
      <c r="C95" s="279"/>
      <c r="D95" s="279"/>
      <c r="E95" s="279"/>
      <c r="F95" s="279"/>
      <c r="G95" s="279"/>
    </row>
    <row r="97" spans="1:7" x14ac:dyDescent="0.3">
      <c r="A97" s="6" t="s">
        <v>68</v>
      </c>
    </row>
    <row r="98" spans="1:7" x14ac:dyDescent="0.3">
      <c r="A98" s="113" t="s">
        <v>43</v>
      </c>
      <c r="B98" s="113"/>
      <c r="C98" s="113"/>
      <c r="D98" s="113"/>
      <c r="E98" s="113"/>
      <c r="F98" s="113"/>
      <c r="G98" s="113"/>
    </row>
    <row r="99" spans="1:7" x14ac:dyDescent="0.3">
      <c r="A99" s="113"/>
      <c r="B99" s="113"/>
      <c r="C99" s="113"/>
      <c r="D99" s="113"/>
      <c r="E99" s="113"/>
      <c r="F99" s="113"/>
      <c r="G99" s="113"/>
    </row>
  </sheetData>
  <mergeCells count="2">
    <mergeCell ref="A94:G94"/>
    <mergeCell ref="A95:G95"/>
  </mergeCells>
  <phoneticPr fontId="3" type="noConversion"/>
  <hyperlinks>
    <hyperlink ref="A4" location="ÍNDICE!A1" display="Regresar al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P39"/>
  <sheetViews>
    <sheetView workbookViewId="0"/>
  </sheetViews>
  <sheetFormatPr baseColWidth="10" defaultRowHeight="13" x14ac:dyDescent="0.3"/>
  <cols>
    <col min="8" max="8" width="4.54296875" customWidth="1"/>
    <col min="16" max="16" width="14.26953125" bestFit="1" customWidth="1"/>
  </cols>
  <sheetData>
    <row r="2" spans="1:16" x14ac:dyDescent="0.3">
      <c r="F2" s="244"/>
    </row>
    <row r="3" spans="1:16" x14ac:dyDescent="0.3">
      <c r="F3" s="99"/>
      <c r="J3" s="99"/>
    </row>
    <row r="4" spans="1:16" x14ac:dyDescent="0.3">
      <c r="A4" s="48" t="s">
        <v>94</v>
      </c>
    </row>
    <row r="5" spans="1:16" x14ac:dyDescent="0.3">
      <c r="P5" s="123"/>
    </row>
    <row r="34" spans="1:8" x14ac:dyDescent="0.3">
      <c r="A34" s="279"/>
      <c r="B34" s="279"/>
      <c r="C34" s="279"/>
      <c r="D34" s="279"/>
      <c r="E34" s="279"/>
      <c r="F34" s="279"/>
      <c r="G34" s="279"/>
    </row>
    <row r="38" spans="1:8" x14ac:dyDescent="0.3">
      <c r="B38" s="115" t="s">
        <v>68</v>
      </c>
      <c r="C38" s="83"/>
      <c r="D38" s="83"/>
      <c r="E38" s="83"/>
      <c r="F38" s="83"/>
      <c r="G38" s="83"/>
      <c r="H38" s="83"/>
    </row>
    <row r="39" spans="1:8" x14ac:dyDescent="0.3">
      <c r="B39" s="113" t="s">
        <v>43</v>
      </c>
      <c r="C39" s="113"/>
      <c r="D39" s="113"/>
      <c r="E39" s="113"/>
      <c r="F39" s="113"/>
      <c r="G39" s="113"/>
      <c r="H39" s="113"/>
    </row>
  </sheetData>
  <mergeCells count="1">
    <mergeCell ref="A34:G34"/>
  </mergeCells>
  <phoneticPr fontId="3" type="noConversion"/>
  <hyperlinks>
    <hyperlink ref="A4" location="ÍNDICE!A1" display="Regresar al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48"/>
  <sheetViews>
    <sheetView workbookViewId="0"/>
  </sheetViews>
  <sheetFormatPr baseColWidth="10" defaultRowHeight="13" x14ac:dyDescent="0.3"/>
  <sheetData>
    <row r="2" spans="1:12" x14ac:dyDescent="0.3">
      <c r="K2" s="244"/>
    </row>
    <row r="3" spans="1:12" x14ac:dyDescent="0.3">
      <c r="L3" s="123"/>
    </row>
    <row r="6" spans="1:12" x14ac:dyDescent="0.3">
      <c r="A6" s="48" t="s">
        <v>94</v>
      </c>
    </row>
    <row r="21" spans="2:13" x14ac:dyDescent="0.3">
      <c r="B21" s="244"/>
      <c r="M21" s="244"/>
    </row>
    <row r="22" spans="2:13" x14ac:dyDescent="0.3">
      <c r="B22" s="99"/>
      <c r="L22" s="99"/>
    </row>
    <row r="46" spans="1:7" x14ac:dyDescent="0.3">
      <c r="A46" s="6" t="s">
        <v>68</v>
      </c>
    </row>
    <row r="47" spans="1:7" x14ac:dyDescent="0.3">
      <c r="A47" s="113" t="s">
        <v>43</v>
      </c>
      <c r="B47" s="113"/>
      <c r="C47" s="113"/>
      <c r="D47" s="113"/>
      <c r="E47" s="113"/>
      <c r="F47" s="113"/>
      <c r="G47" s="113"/>
    </row>
    <row r="48" spans="1:7" x14ac:dyDescent="0.3">
      <c r="A48" s="113"/>
      <c r="B48" s="113"/>
      <c r="C48" s="113"/>
      <c r="D48" s="113"/>
      <c r="E48" s="113"/>
      <c r="F48" s="113"/>
      <c r="G48" s="113"/>
    </row>
  </sheetData>
  <phoneticPr fontId="3" type="noConversion"/>
  <hyperlinks>
    <hyperlink ref="A6" location="ÍNDICE!A1" display="Regresar al índice" xr:uid="{00000000-0004-0000-1200-000000000000}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5"/>
  <sheetViews>
    <sheetView zoomScale="80" zoomScaleNormal="80" workbookViewId="0">
      <selection activeCell="C2" sqref="C2"/>
    </sheetView>
  </sheetViews>
  <sheetFormatPr baseColWidth="10" defaultColWidth="11.453125" defaultRowHeight="12.5" x14ac:dyDescent="0.25"/>
  <cols>
    <col min="1" max="1" width="11.453125" style="41"/>
    <col min="2" max="2" width="128" style="41" customWidth="1"/>
    <col min="3" max="16384" width="11.453125" style="41"/>
  </cols>
  <sheetData>
    <row r="2" spans="1:2" ht="23" x14ac:dyDescent="0.25">
      <c r="A2" s="265" t="s">
        <v>69</v>
      </c>
      <c r="B2" s="265"/>
    </row>
    <row r="3" spans="1:2" ht="22" x14ac:dyDescent="0.25">
      <c r="A3" s="42"/>
      <c r="B3" s="42"/>
    </row>
    <row r="4" spans="1:2" ht="14" x14ac:dyDescent="0.25">
      <c r="A4" s="266" t="s">
        <v>156</v>
      </c>
      <c r="B4" s="266"/>
    </row>
    <row r="5" spans="1:2" ht="14" x14ac:dyDescent="0.3">
      <c r="A5" s="267" t="s">
        <v>89</v>
      </c>
      <c r="B5" s="267"/>
    </row>
    <row r="6" spans="1:2" ht="14" x14ac:dyDescent="0.3">
      <c r="A6" s="60"/>
      <c r="B6" s="45"/>
    </row>
    <row r="7" spans="1:2" ht="14" x14ac:dyDescent="0.3">
      <c r="A7" s="46" t="s">
        <v>70</v>
      </c>
      <c r="B7" s="46" t="s">
        <v>296</v>
      </c>
    </row>
    <row r="8" spans="1:2" ht="14" x14ac:dyDescent="0.3">
      <c r="A8" s="45"/>
      <c r="B8" s="45"/>
    </row>
    <row r="9" spans="1:2" ht="14" x14ac:dyDescent="0.3">
      <c r="A9" s="46" t="s">
        <v>71</v>
      </c>
      <c r="B9" s="47" t="s">
        <v>297</v>
      </c>
    </row>
    <row r="10" spans="1:2" ht="14" x14ac:dyDescent="0.3">
      <c r="A10" s="45"/>
      <c r="B10" s="45"/>
    </row>
    <row r="11" spans="1:2" ht="14" x14ac:dyDescent="0.3">
      <c r="A11" s="46" t="s">
        <v>72</v>
      </c>
      <c r="B11" s="47" t="s">
        <v>298</v>
      </c>
    </row>
    <row r="12" spans="1:2" ht="14" x14ac:dyDescent="0.3">
      <c r="A12" s="45"/>
      <c r="B12" s="45"/>
    </row>
    <row r="13" spans="1:2" ht="14" x14ac:dyDescent="0.3">
      <c r="A13" s="46" t="s">
        <v>73</v>
      </c>
      <c r="B13" s="47" t="s">
        <v>299</v>
      </c>
    </row>
    <row r="14" spans="1:2" ht="14" x14ac:dyDescent="0.3">
      <c r="A14" s="46"/>
      <c r="B14" s="46"/>
    </row>
    <row r="15" spans="1:2" ht="14" x14ac:dyDescent="0.3">
      <c r="A15" s="46" t="s">
        <v>74</v>
      </c>
      <c r="B15" s="47" t="s">
        <v>300</v>
      </c>
    </row>
    <row r="16" spans="1:2" ht="14" x14ac:dyDescent="0.3">
      <c r="A16" s="45"/>
      <c r="B16" s="45"/>
    </row>
    <row r="17" spans="1:2" ht="14" x14ac:dyDescent="0.3">
      <c r="A17" s="46" t="s">
        <v>75</v>
      </c>
      <c r="B17" s="46" t="s">
        <v>301</v>
      </c>
    </row>
    <row r="18" spans="1:2" ht="14" x14ac:dyDescent="0.3">
      <c r="A18" s="45"/>
      <c r="B18" s="45"/>
    </row>
    <row r="19" spans="1:2" ht="14" x14ac:dyDescent="0.3">
      <c r="A19" s="46" t="s">
        <v>76</v>
      </c>
      <c r="B19" s="46" t="s">
        <v>302</v>
      </c>
    </row>
    <row r="20" spans="1:2" ht="14" x14ac:dyDescent="0.3">
      <c r="A20" s="45"/>
      <c r="B20" s="45"/>
    </row>
    <row r="21" spans="1:2" ht="14" x14ac:dyDescent="0.3">
      <c r="A21" s="46" t="s">
        <v>77</v>
      </c>
      <c r="B21" s="46" t="s">
        <v>303</v>
      </c>
    </row>
    <row r="22" spans="1:2" ht="14" x14ac:dyDescent="0.3">
      <c r="A22" s="45"/>
      <c r="B22" s="45"/>
    </row>
    <row r="23" spans="1:2" ht="14" x14ac:dyDescent="0.3">
      <c r="A23" s="46" t="s">
        <v>78</v>
      </c>
      <c r="B23" s="46" t="s">
        <v>304</v>
      </c>
    </row>
    <row r="24" spans="1:2" ht="14" x14ac:dyDescent="0.3">
      <c r="A24" s="46"/>
      <c r="B24" s="46"/>
    </row>
    <row r="25" spans="1:2" ht="14" x14ac:dyDescent="0.3">
      <c r="A25" s="47" t="s">
        <v>79</v>
      </c>
      <c r="B25" s="47" t="s">
        <v>305</v>
      </c>
    </row>
    <row r="26" spans="1:2" ht="14" x14ac:dyDescent="0.3">
      <c r="A26" s="45"/>
      <c r="B26" s="45"/>
    </row>
    <row r="27" spans="1:2" ht="14" x14ac:dyDescent="0.3">
      <c r="A27" s="46" t="s">
        <v>80</v>
      </c>
      <c r="B27" s="50" t="s">
        <v>306</v>
      </c>
    </row>
    <row r="28" spans="1:2" ht="14" x14ac:dyDescent="0.3">
      <c r="A28" s="45"/>
      <c r="B28" s="45"/>
    </row>
    <row r="29" spans="1:2" ht="14" x14ac:dyDescent="0.3">
      <c r="A29" s="46" t="s">
        <v>81</v>
      </c>
      <c r="B29" s="50" t="s">
        <v>307</v>
      </c>
    </row>
    <row r="30" spans="1:2" ht="14" x14ac:dyDescent="0.3">
      <c r="A30" s="46"/>
      <c r="B30" s="50"/>
    </row>
    <row r="31" spans="1:2" ht="14" x14ac:dyDescent="0.3">
      <c r="A31" s="46" t="s">
        <v>82</v>
      </c>
      <c r="B31" s="52" t="s">
        <v>308</v>
      </c>
    </row>
    <row r="32" spans="1:2" ht="14" x14ac:dyDescent="0.3">
      <c r="A32" s="46"/>
      <c r="B32" s="51"/>
    </row>
    <row r="33" spans="1:2" ht="14" x14ac:dyDescent="0.3">
      <c r="A33" s="46" t="s">
        <v>83</v>
      </c>
      <c r="B33" s="51" t="s">
        <v>309</v>
      </c>
    </row>
    <row r="34" spans="1:2" ht="14" x14ac:dyDescent="0.3">
      <c r="A34" s="46"/>
      <c r="B34" s="51"/>
    </row>
    <row r="35" spans="1:2" ht="14" x14ac:dyDescent="0.3">
      <c r="A35" s="46" t="s">
        <v>84</v>
      </c>
      <c r="B35" s="46" t="s">
        <v>310</v>
      </c>
    </row>
    <row r="36" spans="1:2" ht="14" x14ac:dyDescent="0.3">
      <c r="A36" s="45"/>
      <c r="B36" s="45"/>
    </row>
    <row r="37" spans="1:2" ht="14" x14ac:dyDescent="0.3">
      <c r="A37" s="46" t="s">
        <v>85</v>
      </c>
      <c r="B37" s="46" t="s">
        <v>311</v>
      </c>
    </row>
    <row r="38" spans="1:2" ht="14" x14ac:dyDescent="0.3">
      <c r="A38" s="45"/>
      <c r="B38" s="45"/>
    </row>
    <row r="39" spans="1:2" ht="14" x14ac:dyDescent="0.3">
      <c r="A39" s="46" t="s">
        <v>86</v>
      </c>
      <c r="B39" s="53" t="s">
        <v>312</v>
      </c>
    </row>
    <row r="40" spans="1:2" ht="14" x14ac:dyDescent="0.3">
      <c r="A40" s="45"/>
      <c r="B40" s="45"/>
    </row>
    <row r="41" spans="1:2" ht="14" x14ac:dyDescent="0.3">
      <c r="A41" s="46" t="s">
        <v>87</v>
      </c>
      <c r="B41" s="46" t="s">
        <v>313</v>
      </c>
    </row>
    <row r="42" spans="1:2" ht="14" x14ac:dyDescent="0.3">
      <c r="A42" s="46"/>
      <c r="B42" s="47"/>
    </row>
    <row r="43" spans="1:2" ht="14" x14ac:dyDescent="0.3">
      <c r="A43" s="46" t="s">
        <v>88</v>
      </c>
      <c r="B43" s="47" t="s">
        <v>314</v>
      </c>
    </row>
    <row r="44" spans="1:2" ht="14" x14ac:dyDescent="0.3">
      <c r="A44" s="45"/>
      <c r="B44" s="47" t="s">
        <v>315</v>
      </c>
    </row>
    <row r="45" spans="1:2" ht="14" x14ac:dyDescent="0.3">
      <c r="A45"/>
      <c r="B45" s="45"/>
    </row>
  </sheetData>
  <mergeCells count="3">
    <mergeCell ref="A2:B2"/>
    <mergeCell ref="A4:B4"/>
    <mergeCell ref="A5:B5"/>
  </mergeCells>
  <phoneticPr fontId="24" type="noConversion"/>
  <hyperlinks>
    <hyperlink ref="A7" location="'Tabla 1'!A1" display="Tabla 1" xr:uid="{00000000-0004-0000-0100-000000000000}"/>
    <hyperlink ref="B7" location="'Tabla 1'!A1" display="Población por nacionalidad, comunidades y ciudades autónomas. 1 de enero de 2011." xr:uid="{00000000-0004-0000-0100-000001000000}"/>
    <hyperlink ref="A9" location="'Tabla 2'!A1" display="Tabla 2" xr:uid="{00000000-0004-0000-0100-000002000000}"/>
    <hyperlink ref="A11" location="'Tabla 3'!A1" display="Tabla 3" xr:uid="{00000000-0004-0000-0100-000003000000}"/>
    <hyperlink ref="A13" location="'Tabla 4'!A1" display="Tabla 4" xr:uid="{00000000-0004-0000-0100-000004000000}"/>
    <hyperlink ref="A17" location="'Tabla 6'!A1" display="Tabla 6" xr:uid="{00000000-0004-0000-0100-000005000000}"/>
    <hyperlink ref="B17" location="'Tabla 6'!A1" display="Población por municipios y continentes (principales nacionalidades). Asturias. 1 de enero de 2011." xr:uid="{00000000-0004-0000-0100-000006000000}"/>
    <hyperlink ref="A19" location="'Tabla 7'!A1" display="Tabla 7" xr:uid="{00000000-0004-0000-0100-000007000000}"/>
    <hyperlink ref="B19" location="'Tabla 7'!A1" display="Población por municipios y nacionalidad (principales nacionalidades). Asturias. 1 de enero de 2011." xr:uid="{00000000-0004-0000-0100-000008000000}"/>
    <hyperlink ref="A21" location="'Tabla 8'!A1" display="Tabla 8" xr:uid="{00000000-0004-0000-0100-000009000000}"/>
    <hyperlink ref="B21" location="'Tabla 8'!A1" display="Población por sexo, municipios y nacionalidad (principales nacionalidades). Asturias. 1 de enero de 2011." xr:uid="{00000000-0004-0000-0100-00000A000000}"/>
    <hyperlink ref="A23" location="'Tabla 9'!A1" display="Tabla 9" xr:uid="{00000000-0004-0000-0100-00000B000000}"/>
    <hyperlink ref="B23" location="'Tabla 9'!A1" display="Población por municipios, nacionalidad (español/extranjero) y edad (grandes grupos). Asturias. 1 de enero de 2011." xr:uid="{00000000-0004-0000-0100-00000C000000}"/>
    <hyperlink ref="A27" location="'Gráfico 1'!A1" display="Gráfico 1" xr:uid="{00000000-0004-0000-0100-00000D000000}"/>
    <hyperlink ref="B27" location="'Gráfico 1'!A1" display="Porcentaje de Extranjeros por Comunidades y Ciudades Autónomas 2011 " xr:uid="{00000000-0004-0000-0100-00000E000000}"/>
    <hyperlink ref="A29" location="'Gráfico 2'!A1" display="Gráfico 2" xr:uid="{00000000-0004-0000-0100-00000F000000}"/>
    <hyperlink ref="B29" location="'Gráfico 2'!A1" display="Porcentaje de Población Extranjera en España y  Asturias  por sexo. 2011 " xr:uid="{00000000-0004-0000-0100-000010000000}"/>
    <hyperlink ref="A37" location="'Gráfico 6'!A1" display="Gráfico 6" xr:uid="{00000000-0004-0000-0100-000011000000}"/>
    <hyperlink ref="B37" location="'Gráfico 6'!A1" display="Porcentaje de Población Extranjera por municipios. Asturias 2011" xr:uid="{00000000-0004-0000-0100-000012000000}"/>
    <hyperlink ref="A39" location="'Gráfico 7'!A1" display="Gráfico 7" xr:uid="{00000000-0004-0000-0100-000013000000}"/>
    <hyperlink ref="A41" location="'Gráfico 8'!A1" display="Gráfico 8" xr:uid="{00000000-0004-0000-0100-000014000000}"/>
    <hyperlink ref="A31" location="'Gráfico 3'!A1" display="Gráfico 3" xr:uid="{00000000-0004-0000-0100-000015000000}"/>
    <hyperlink ref="A43" location="'Gráfico 9'!A1" display="Gráfico 9" xr:uid="{00000000-0004-0000-0100-000016000000}"/>
    <hyperlink ref="B41" location="'Gráfico 9'!A1" display="Distribución de Edad de la Población Española y Extranjera por Municipio en Asturias 2011." xr:uid="{00000000-0004-0000-0100-000017000000}"/>
    <hyperlink ref="B35" location="'Gráfico 5'!A1" display="Pirámide de Población Extranjera en España y Asturias. 2011 (grandes grupos de edad)" xr:uid="{00000000-0004-0000-0100-000018000000}"/>
    <hyperlink ref="A35" location="'Gráfico 5'!A1" display="Gráfico 5" xr:uid="{00000000-0004-0000-0100-000019000000}"/>
    <hyperlink ref="B33" location="'Gráfico 4'!A1" display="Pirámide de Población Extranjera en España y Asturias. 2011" xr:uid="{00000000-0004-0000-0100-00001A000000}"/>
    <hyperlink ref="A33" location="'Gráfico 4'!A1" display="Gráfico 4" xr:uid="{00000000-0004-0000-0100-00001B000000}"/>
    <hyperlink ref="A15" location="'Tabla 5'!A1" display="Tabla 5" xr:uid="{00000000-0004-0000-0100-00001C000000}"/>
    <hyperlink ref="B15" location="'Tabla 5'!A1" display="Distribución de Población Extrajera por Sexo y Barrio. Oviedo. 1 de enero de 2012" xr:uid="{00000000-0004-0000-0100-00001D000000}"/>
    <hyperlink ref="B11" location="'Tabla 3'!A1" display="Población por Barrio.Oviedo. 1 de enero de 2012." xr:uid="{00000000-0004-0000-0100-00001E000000}"/>
    <hyperlink ref="B13" location="'Tabla 4'!A1" display="Población por Barrio y por Sexo. Oviedo. 1 de enero de 2012." xr:uid="{00000000-0004-0000-0100-00001F000000}"/>
    <hyperlink ref="A25" location="'Tabla 10'!A1" display="Tabla 10" xr:uid="{00000000-0004-0000-0100-000020000000}"/>
    <hyperlink ref="B25" location="'Tabla 10'!A1" display="Distribución de Población Extranjera por Barrio por Sexo según Continente. Oviedo. 1 de enero de 2012." xr:uid="{00000000-0004-0000-0100-000021000000}"/>
    <hyperlink ref="B31" location="'Gráfico 3'!A1" display="Porcentaje de Extranjeros por Barrio. Oviedo 2012," xr:uid="{00000000-0004-0000-0100-000022000000}"/>
    <hyperlink ref="B39" location="'Gráfico 7'!A1" display="Distribución de Población Extranjera por Continente. Oviedo. 2012," xr:uid="{00000000-0004-0000-0100-000023000000}"/>
    <hyperlink ref="B43" location="'Gráfico 9'!A1" display="Distribución de Hombres Extranjeros por Continente y por Barrio. Oviedo 2012" xr:uid="{00000000-0004-0000-0100-000024000000}"/>
    <hyperlink ref="B44" location="'Gráfico 9'!A1" display="Distribución de Mujeres Extranjeras por Continente y por Barrio. Oviedo 2012," xr:uid="{00000000-0004-0000-0100-000025000000}"/>
    <hyperlink ref="B9" location="'Tabla 2'!A1" display="Población por Rango de Edad (Total, Española y Extranjera). Oviedo 2012," xr:uid="{00000000-0004-0000-0100-000026000000}"/>
  </hyperlinks>
  <pageMargins left="0.7" right="0.7" top="0.75" bottom="0.75" header="0.3" footer="0.3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3:K70"/>
  <sheetViews>
    <sheetView workbookViewId="0"/>
  </sheetViews>
  <sheetFormatPr baseColWidth="10" defaultRowHeight="13" x14ac:dyDescent="0.3"/>
  <sheetData>
    <row r="3" spans="1:11" x14ac:dyDescent="0.3">
      <c r="F3" s="99"/>
    </row>
    <row r="4" spans="1:11" x14ac:dyDescent="0.3">
      <c r="J4" s="244"/>
    </row>
    <row r="5" spans="1:11" x14ac:dyDescent="0.3">
      <c r="A5" s="48" t="s">
        <v>94</v>
      </c>
    </row>
    <row r="6" spans="1:11" x14ac:dyDescent="0.3">
      <c r="J6" s="123"/>
    </row>
    <row r="7" spans="1:11" x14ac:dyDescent="0.3">
      <c r="K7" s="101"/>
    </row>
    <row r="69" spans="1:7" x14ac:dyDescent="0.3">
      <c r="A69" s="6" t="s">
        <v>68</v>
      </c>
    </row>
    <row r="70" spans="1:7" x14ac:dyDescent="0.3">
      <c r="A70" s="113" t="s">
        <v>43</v>
      </c>
      <c r="B70" s="113"/>
      <c r="C70" s="113"/>
      <c r="D70" s="113"/>
      <c r="E70" s="113"/>
      <c r="F70" s="113"/>
      <c r="G70" s="113"/>
    </row>
  </sheetData>
  <phoneticPr fontId="3" type="noConversion"/>
  <hyperlinks>
    <hyperlink ref="A5" location="ÍNDICE!A1" display="Regresar al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Q77"/>
  <sheetViews>
    <sheetView zoomScale="90" zoomScaleNormal="90" workbookViewId="0"/>
  </sheetViews>
  <sheetFormatPr baseColWidth="10" defaultRowHeight="13" x14ac:dyDescent="0.3"/>
  <sheetData>
    <row r="2" spans="1:17" x14ac:dyDescent="0.3">
      <c r="F2" s="244"/>
    </row>
    <row r="4" spans="1:17" x14ac:dyDescent="0.3">
      <c r="A4" s="48" t="s">
        <v>94</v>
      </c>
      <c r="F4" s="99"/>
      <c r="J4" s="99"/>
    </row>
    <row r="6" spans="1:17" x14ac:dyDescent="0.3">
      <c r="Q6" s="123"/>
    </row>
    <row r="75" spans="1:7" x14ac:dyDescent="0.3">
      <c r="A75" s="6" t="s">
        <v>68</v>
      </c>
    </row>
    <row r="76" spans="1:7" x14ac:dyDescent="0.3">
      <c r="A76" s="113" t="s">
        <v>43</v>
      </c>
      <c r="B76" s="113"/>
      <c r="C76" s="113"/>
      <c r="D76" s="113"/>
      <c r="E76" s="113"/>
      <c r="F76" s="113"/>
      <c r="G76" s="113"/>
    </row>
    <row r="77" spans="1:7" x14ac:dyDescent="0.3">
      <c r="A77" s="113"/>
      <c r="B77" s="113"/>
      <c r="C77" s="113"/>
      <c r="D77" s="113"/>
      <c r="E77" s="113"/>
      <c r="F77" s="113"/>
      <c r="G77" s="113"/>
    </row>
  </sheetData>
  <phoneticPr fontId="3" type="noConversion"/>
  <hyperlinks>
    <hyperlink ref="A4" location="ÍNDICE!A1" display="Regresar al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0"/>
  <dimension ref="A1:D146"/>
  <sheetViews>
    <sheetView topLeftCell="A4" zoomScale="90" zoomScaleNormal="90" workbookViewId="0">
      <selection activeCell="E6" sqref="E6"/>
    </sheetView>
  </sheetViews>
  <sheetFormatPr baseColWidth="10" defaultRowHeight="13" outlineLevelRow="1" x14ac:dyDescent="0.3"/>
  <cols>
    <col min="1" max="1" width="39" customWidth="1"/>
  </cols>
  <sheetData>
    <row r="1" spans="1:4" x14ac:dyDescent="0.3">
      <c r="A1" s="268" t="s">
        <v>316</v>
      </c>
      <c r="B1" s="268"/>
      <c r="C1" s="268"/>
      <c r="D1" s="268"/>
    </row>
    <row r="3" spans="1:4" x14ac:dyDescent="0.3">
      <c r="A3" s="33" t="s">
        <v>91</v>
      </c>
    </row>
    <row r="4" spans="1:4" x14ac:dyDescent="0.3">
      <c r="A4" s="33"/>
    </row>
    <row r="5" spans="1:4" x14ac:dyDescent="0.3">
      <c r="A5" s="33"/>
    </row>
    <row r="6" spans="1:4" x14ac:dyDescent="0.3">
      <c r="A6" s="43" t="s">
        <v>90</v>
      </c>
      <c r="B6" s="20" t="s">
        <v>56</v>
      </c>
      <c r="C6" s="20" t="s">
        <v>57</v>
      </c>
      <c r="D6" s="20" t="s">
        <v>61</v>
      </c>
    </row>
    <row r="7" spans="1:4" ht="15.5" x14ac:dyDescent="0.35">
      <c r="A7" s="40" t="s">
        <v>62</v>
      </c>
      <c r="B7" s="137">
        <v>9087</v>
      </c>
      <c r="C7" s="137">
        <v>10788</v>
      </c>
      <c r="D7" s="137">
        <v>19875</v>
      </c>
    </row>
    <row r="8" spans="1:4" ht="15.5" x14ac:dyDescent="0.35">
      <c r="A8" s="40" t="s">
        <v>55</v>
      </c>
      <c r="B8" s="138">
        <v>2003</v>
      </c>
      <c r="C8" s="138">
        <v>2280</v>
      </c>
      <c r="D8" s="138">
        <v>4283</v>
      </c>
    </row>
    <row r="9" spans="1:4" outlineLevel="1" x14ac:dyDescent="0.3">
      <c r="A9" s="4" t="s">
        <v>158</v>
      </c>
      <c r="B9" s="255">
        <v>73</v>
      </c>
      <c r="C9" s="255">
        <v>54</v>
      </c>
      <c r="D9" s="255">
        <v>127</v>
      </c>
    </row>
    <row r="10" spans="1:4" outlineLevel="1" x14ac:dyDescent="0.3">
      <c r="A10" s="4" t="s">
        <v>321</v>
      </c>
      <c r="B10" s="255">
        <v>1</v>
      </c>
      <c r="C10" s="255"/>
      <c r="D10" s="255">
        <v>1</v>
      </c>
    </row>
    <row r="11" spans="1:4" outlineLevel="1" x14ac:dyDescent="0.3">
      <c r="A11" s="4" t="s">
        <v>159</v>
      </c>
      <c r="B11" s="14">
        <v>3</v>
      </c>
      <c r="C11" s="14">
        <v>2</v>
      </c>
      <c r="D11" s="14">
        <v>5</v>
      </c>
    </row>
    <row r="12" spans="1:4" outlineLevel="1" x14ac:dyDescent="0.3">
      <c r="A12" s="4" t="s">
        <v>160</v>
      </c>
      <c r="B12" s="255">
        <v>19</v>
      </c>
      <c r="C12" s="255">
        <v>14</v>
      </c>
      <c r="D12" s="255">
        <v>33</v>
      </c>
    </row>
    <row r="13" spans="1:4" outlineLevel="1" x14ac:dyDescent="0.3">
      <c r="A13" s="4" t="s">
        <v>161</v>
      </c>
      <c r="B13" s="14">
        <v>57</v>
      </c>
      <c r="C13" s="14">
        <v>72</v>
      </c>
      <c r="D13" s="14">
        <v>129</v>
      </c>
    </row>
    <row r="14" spans="1:4" outlineLevel="1" x14ac:dyDescent="0.3">
      <c r="A14" s="4" t="s">
        <v>322</v>
      </c>
      <c r="B14" s="14"/>
      <c r="C14" s="255">
        <v>1</v>
      </c>
      <c r="D14" s="254">
        <v>1</v>
      </c>
    </row>
    <row r="15" spans="1:4" outlineLevel="1" x14ac:dyDescent="0.3">
      <c r="A15" s="31" t="s">
        <v>162</v>
      </c>
      <c r="B15" s="14">
        <v>4</v>
      </c>
      <c r="C15" s="14">
        <v>5</v>
      </c>
      <c r="D15" s="14">
        <v>9</v>
      </c>
    </row>
    <row r="16" spans="1:4" outlineLevel="1" x14ac:dyDescent="0.3">
      <c r="A16" s="4" t="s">
        <v>163</v>
      </c>
      <c r="B16" s="255">
        <v>3</v>
      </c>
      <c r="C16" s="255">
        <v>0</v>
      </c>
      <c r="D16" s="255">
        <v>3</v>
      </c>
    </row>
    <row r="17" spans="1:4" outlineLevel="1" x14ac:dyDescent="0.3">
      <c r="A17" s="4" t="s">
        <v>164</v>
      </c>
      <c r="B17" s="255">
        <v>3</v>
      </c>
      <c r="C17" s="255">
        <v>1</v>
      </c>
      <c r="D17" s="255">
        <v>4</v>
      </c>
    </row>
    <row r="18" spans="1:4" outlineLevel="1" x14ac:dyDescent="0.3">
      <c r="A18" s="4" t="s">
        <v>165</v>
      </c>
      <c r="B18" s="14">
        <v>1</v>
      </c>
      <c r="C18" s="14">
        <v>7</v>
      </c>
      <c r="D18" s="14">
        <v>8</v>
      </c>
    </row>
    <row r="19" spans="1:4" outlineLevel="1" x14ac:dyDescent="0.3">
      <c r="A19" s="4" t="s">
        <v>166</v>
      </c>
      <c r="B19" s="14">
        <v>2</v>
      </c>
      <c r="C19" s="14">
        <v>5</v>
      </c>
      <c r="D19" s="14">
        <v>7</v>
      </c>
    </row>
    <row r="20" spans="1:4" outlineLevel="1" x14ac:dyDescent="0.3">
      <c r="A20" s="4" t="s">
        <v>167</v>
      </c>
      <c r="B20" s="255">
        <v>82</v>
      </c>
      <c r="C20" s="255">
        <v>107</v>
      </c>
      <c r="D20" s="255">
        <v>189</v>
      </c>
    </row>
    <row r="21" spans="1:4" outlineLevel="1" x14ac:dyDescent="0.3">
      <c r="A21" s="4" t="s">
        <v>168</v>
      </c>
      <c r="B21" s="255">
        <v>9</v>
      </c>
      <c r="C21" s="255">
        <v>7</v>
      </c>
      <c r="D21" s="255">
        <v>16</v>
      </c>
    </row>
    <row r="22" spans="1:4" outlineLevel="1" x14ac:dyDescent="0.3">
      <c r="A22" s="4" t="s">
        <v>170</v>
      </c>
      <c r="B22" s="255">
        <v>8</v>
      </c>
      <c r="C22" s="255">
        <v>14</v>
      </c>
      <c r="D22" s="255">
        <v>22</v>
      </c>
    </row>
    <row r="23" spans="1:4" outlineLevel="1" x14ac:dyDescent="0.3">
      <c r="A23" s="4" t="s">
        <v>171</v>
      </c>
      <c r="B23" s="14">
        <v>30</v>
      </c>
      <c r="C23" s="14">
        <v>22</v>
      </c>
      <c r="D23" s="14">
        <v>52</v>
      </c>
    </row>
    <row r="24" spans="1:4" outlineLevel="1" x14ac:dyDescent="0.3">
      <c r="A24" s="4" t="s">
        <v>172</v>
      </c>
      <c r="B24" s="255">
        <v>368</v>
      </c>
      <c r="C24" s="255">
        <v>335</v>
      </c>
      <c r="D24" s="255">
        <v>703</v>
      </c>
    </row>
    <row r="25" spans="1:4" outlineLevel="1" x14ac:dyDescent="0.3">
      <c r="A25" s="4" t="s">
        <v>173</v>
      </c>
      <c r="B25" s="14">
        <v>11</v>
      </c>
      <c r="C25" s="14">
        <v>20</v>
      </c>
      <c r="D25" s="14">
        <v>31</v>
      </c>
    </row>
    <row r="26" spans="1:4" outlineLevel="1" x14ac:dyDescent="0.3">
      <c r="A26" s="4" t="s">
        <v>174</v>
      </c>
      <c r="B26" s="14">
        <v>6</v>
      </c>
      <c r="C26" s="14">
        <v>7</v>
      </c>
      <c r="D26" s="14">
        <v>13</v>
      </c>
    </row>
    <row r="27" spans="1:4" outlineLevel="1" x14ac:dyDescent="0.3">
      <c r="A27" s="4" t="s">
        <v>175</v>
      </c>
      <c r="B27" s="255">
        <v>4</v>
      </c>
      <c r="C27" s="255">
        <v>1</v>
      </c>
      <c r="D27" s="255">
        <v>5</v>
      </c>
    </row>
    <row r="28" spans="1:4" outlineLevel="1" x14ac:dyDescent="0.3">
      <c r="A28" s="4" t="s">
        <v>177</v>
      </c>
      <c r="B28" s="14">
        <v>28</v>
      </c>
      <c r="C28" s="14">
        <v>28</v>
      </c>
      <c r="D28" s="14">
        <v>56</v>
      </c>
    </row>
    <row r="29" spans="1:4" outlineLevel="1" x14ac:dyDescent="0.3">
      <c r="A29" s="4" t="s">
        <v>178</v>
      </c>
      <c r="B29" s="255">
        <v>43</v>
      </c>
      <c r="C29" s="255">
        <v>68</v>
      </c>
      <c r="D29" s="255">
        <v>111</v>
      </c>
    </row>
    <row r="30" spans="1:4" outlineLevel="1" x14ac:dyDescent="0.3">
      <c r="A30" s="4" t="s">
        <v>179</v>
      </c>
      <c r="B30" s="255">
        <v>211</v>
      </c>
      <c r="C30" s="255">
        <v>181</v>
      </c>
      <c r="D30" s="255">
        <v>392</v>
      </c>
    </row>
    <row r="31" spans="1:4" outlineLevel="1" x14ac:dyDescent="0.3">
      <c r="A31" s="4" t="s">
        <v>180</v>
      </c>
      <c r="B31" s="255">
        <v>7</v>
      </c>
      <c r="C31" s="255">
        <v>9</v>
      </c>
      <c r="D31" s="255">
        <v>16</v>
      </c>
    </row>
    <row r="32" spans="1:4" outlineLevel="1" x14ac:dyDescent="0.3">
      <c r="A32" s="4" t="s">
        <v>181</v>
      </c>
      <c r="B32" s="14">
        <v>4</v>
      </c>
      <c r="C32" s="14">
        <v>10</v>
      </c>
      <c r="D32" s="14">
        <v>14</v>
      </c>
    </row>
    <row r="33" spans="1:4" outlineLevel="1" x14ac:dyDescent="0.3">
      <c r="A33" s="4" t="s">
        <v>182</v>
      </c>
      <c r="B33" s="14">
        <v>1017</v>
      </c>
      <c r="C33" s="14">
        <v>1306</v>
      </c>
      <c r="D33" s="14">
        <v>2323</v>
      </c>
    </row>
    <row r="34" spans="1:4" outlineLevel="1" x14ac:dyDescent="0.3">
      <c r="A34" s="4" t="s">
        <v>183</v>
      </c>
      <c r="B34" s="255">
        <v>9</v>
      </c>
      <c r="C34" s="255">
        <v>4</v>
      </c>
      <c r="D34" s="255">
        <v>13</v>
      </c>
    </row>
    <row r="35" spans="1:4" ht="15.5" x14ac:dyDescent="0.35">
      <c r="A35" s="39" t="s">
        <v>52</v>
      </c>
      <c r="B35" s="139">
        <v>676</v>
      </c>
      <c r="C35" s="139">
        <v>921</v>
      </c>
      <c r="D35" s="139">
        <v>1597</v>
      </c>
    </row>
    <row r="36" spans="1:4" outlineLevel="1" x14ac:dyDescent="0.3">
      <c r="A36" s="31" t="s">
        <v>184</v>
      </c>
      <c r="B36" s="14">
        <v>1</v>
      </c>
      <c r="C36" s="14">
        <v>2</v>
      </c>
      <c r="D36" s="14">
        <v>3</v>
      </c>
    </row>
    <row r="37" spans="1:4" outlineLevel="1" x14ac:dyDescent="0.3">
      <c r="A37" s="31" t="s">
        <v>185</v>
      </c>
      <c r="B37" s="14">
        <v>11</v>
      </c>
      <c r="C37" s="14">
        <v>15</v>
      </c>
      <c r="D37" s="14">
        <v>26</v>
      </c>
    </row>
    <row r="38" spans="1:4" outlineLevel="1" x14ac:dyDescent="0.3">
      <c r="A38" s="31" t="s">
        <v>186</v>
      </c>
      <c r="B38" s="14">
        <v>1</v>
      </c>
      <c r="C38" s="14">
        <v>2</v>
      </c>
      <c r="D38" s="14">
        <v>3</v>
      </c>
    </row>
    <row r="39" spans="1:4" outlineLevel="1" x14ac:dyDescent="0.3">
      <c r="A39" s="31" t="s">
        <v>187</v>
      </c>
      <c r="B39" s="255">
        <v>12</v>
      </c>
      <c r="C39" s="255">
        <v>11</v>
      </c>
      <c r="D39" s="255">
        <v>23</v>
      </c>
    </row>
    <row r="40" spans="1:4" outlineLevel="1" x14ac:dyDescent="0.3">
      <c r="A40" s="31" t="s">
        <v>188</v>
      </c>
      <c r="B40" s="14">
        <v>2</v>
      </c>
      <c r="C40" s="14">
        <v>3</v>
      </c>
      <c r="D40" s="14">
        <v>5</v>
      </c>
    </row>
    <row r="41" spans="1:4" outlineLevel="1" x14ac:dyDescent="0.3">
      <c r="A41" s="31" t="s">
        <v>189</v>
      </c>
      <c r="B41" s="14"/>
      <c r="C41" s="255">
        <v>1</v>
      </c>
      <c r="D41" s="254">
        <v>1</v>
      </c>
    </row>
    <row r="42" spans="1:4" outlineLevel="1" x14ac:dyDescent="0.3">
      <c r="A42" s="31" t="s">
        <v>190</v>
      </c>
      <c r="B42" s="255">
        <v>26</v>
      </c>
      <c r="C42" s="255">
        <v>29</v>
      </c>
      <c r="D42" s="255">
        <v>55</v>
      </c>
    </row>
    <row r="43" spans="1:4" outlineLevel="1" x14ac:dyDescent="0.3">
      <c r="A43" s="31" t="s">
        <v>191</v>
      </c>
      <c r="B43" s="14"/>
      <c r="C43" s="255">
        <v>1</v>
      </c>
      <c r="D43" s="254">
        <v>1</v>
      </c>
    </row>
    <row r="44" spans="1:4" outlineLevel="1" x14ac:dyDescent="0.3">
      <c r="A44" s="31" t="s">
        <v>176</v>
      </c>
      <c r="B44" s="255">
        <v>7</v>
      </c>
      <c r="C44" s="255">
        <v>1</v>
      </c>
      <c r="D44" s="255">
        <v>8</v>
      </c>
    </row>
    <row r="45" spans="1:4" outlineLevel="1" x14ac:dyDescent="0.3">
      <c r="A45" s="4" t="s">
        <v>192</v>
      </c>
      <c r="B45" s="255">
        <v>129</v>
      </c>
      <c r="C45" s="255">
        <v>91</v>
      </c>
      <c r="D45" s="255">
        <v>220</v>
      </c>
    </row>
    <row r="46" spans="1:4" outlineLevel="1" x14ac:dyDescent="0.3">
      <c r="A46" s="31" t="s">
        <v>193</v>
      </c>
      <c r="B46" s="255">
        <v>147</v>
      </c>
      <c r="C46" s="255">
        <v>191</v>
      </c>
      <c r="D46" s="255">
        <v>338</v>
      </c>
    </row>
    <row r="47" spans="1:4" outlineLevel="1" x14ac:dyDescent="0.3">
      <c r="A47" s="31" t="s">
        <v>194</v>
      </c>
      <c r="B47" s="255">
        <v>2</v>
      </c>
      <c r="C47" s="255">
        <v>1</v>
      </c>
      <c r="D47" s="255">
        <v>3</v>
      </c>
    </row>
    <row r="48" spans="1:4" outlineLevel="1" x14ac:dyDescent="0.3">
      <c r="A48" s="31" t="s">
        <v>195</v>
      </c>
      <c r="B48" s="255">
        <v>9</v>
      </c>
      <c r="C48" s="255">
        <v>12</v>
      </c>
      <c r="D48" s="255">
        <v>21</v>
      </c>
    </row>
    <row r="49" spans="1:4" outlineLevel="1" x14ac:dyDescent="0.3">
      <c r="A49" s="31" t="s">
        <v>196</v>
      </c>
      <c r="B49" s="14">
        <v>329</v>
      </c>
      <c r="C49" s="14">
        <v>561</v>
      </c>
      <c r="D49" s="14">
        <v>890</v>
      </c>
    </row>
    <row r="50" spans="1:4" ht="15.5" x14ac:dyDescent="0.35">
      <c r="A50" s="38" t="s">
        <v>49</v>
      </c>
      <c r="B50" s="139">
        <v>4539</v>
      </c>
      <c r="C50" s="139">
        <v>6271</v>
      </c>
      <c r="D50" s="139">
        <v>10810</v>
      </c>
    </row>
    <row r="51" spans="1:4" outlineLevel="1" x14ac:dyDescent="0.3">
      <c r="A51" s="31" t="s">
        <v>197</v>
      </c>
      <c r="B51" s="255">
        <v>198</v>
      </c>
      <c r="C51" s="255">
        <v>214</v>
      </c>
      <c r="D51" s="255">
        <v>412</v>
      </c>
    </row>
    <row r="52" spans="1:4" outlineLevel="1" x14ac:dyDescent="0.3">
      <c r="A52" s="31" t="s">
        <v>198</v>
      </c>
      <c r="B52" s="14">
        <v>27</v>
      </c>
      <c r="C52" s="14">
        <v>38</v>
      </c>
      <c r="D52" s="14">
        <v>65</v>
      </c>
    </row>
    <row r="53" spans="1:4" outlineLevel="1" x14ac:dyDescent="0.3">
      <c r="A53" s="31" t="s">
        <v>199</v>
      </c>
      <c r="B53" s="14">
        <v>225</v>
      </c>
      <c r="C53" s="14">
        <v>506</v>
      </c>
      <c r="D53" s="14">
        <v>731</v>
      </c>
    </row>
    <row r="54" spans="1:4" outlineLevel="1" x14ac:dyDescent="0.3">
      <c r="A54" s="31" t="s">
        <v>200</v>
      </c>
      <c r="B54" s="14">
        <v>16</v>
      </c>
      <c r="C54" s="14">
        <v>6</v>
      </c>
      <c r="D54" s="14">
        <v>22</v>
      </c>
    </row>
    <row r="55" spans="1:4" outlineLevel="1" x14ac:dyDescent="0.3">
      <c r="A55" s="31" t="s">
        <v>201</v>
      </c>
      <c r="B55" s="255">
        <v>58</v>
      </c>
      <c r="C55" s="255">
        <v>60</v>
      </c>
      <c r="D55" s="255">
        <v>118</v>
      </c>
    </row>
    <row r="56" spans="1:4" outlineLevel="1" x14ac:dyDescent="0.3">
      <c r="A56" s="31" t="s">
        <v>202</v>
      </c>
      <c r="B56" s="255">
        <v>1340</v>
      </c>
      <c r="C56" s="255">
        <v>1740</v>
      </c>
      <c r="D56" s="255">
        <v>3080</v>
      </c>
    </row>
    <row r="57" spans="1:4" outlineLevel="1" x14ac:dyDescent="0.3">
      <c r="A57" s="31" t="s">
        <v>203</v>
      </c>
      <c r="B57" s="14">
        <v>5</v>
      </c>
      <c r="C57" s="14">
        <v>3</v>
      </c>
      <c r="D57" s="14">
        <v>8</v>
      </c>
    </row>
    <row r="58" spans="1:4" outlineLevel="1" x14ac:dyDescent="0.3">
      <c r="A58" s="31" t="s">
        <v>204</v>
      </c>
      <c r="B58" s="14">
        <v>318</v>
      </c>
      <c r="C58" s="14">
        <v>372</v>
      </c>
      <c r="D58" s="14">
        <v>690</v>
      </c>
    </row>
    <row r="59" spans="1:4" outlineLevel="1" x14ac:dyDescent="0.3">
      <c r="A59" s="31" t="s">
        <v>205</v>
      </c>
      <c r="B59" s="14"/>
      <c r="C59" s="255">
        <v>1</v>
      </c>
      <c r="D59" s="254">
        <v>1</v>
      </c>
    </row>
    <row r="60" spans="1:4" outlineLevel="1" x14ac:dyDescent="0.3">
      <c r="A60" s="31" t="s">
        <v>206</v>
      </c>
      <c r="B60" s="255">
        <v>257</v>
      </c>
      <c r="C60" s="255">
        <v>249</v>
      </c>
      <c r="D60" s="255">
        <v>506</v>
      </c>
    </row>
    <row r="61" spans="1:4" outlineLevel="1" x14ac:dyDescent="0.3">
      <c r="A61" s="31" t="s">
        <v>207</v>
      </c>
      <c r="B61" s="14">
        <v>22</v>
      </c>
      <c r="C61" s="14">
        <v>28</v>
      </c>
      <c r="D61" s="14">
        <v>50</v>
      </c>
    </row>
    <row r="62" spans="1:4" outlineLevel="1" x14ac:dyDescent="0.3">
      <c r="A62" s="31" t="s">
        <v>208</v>
      </c>
      <c r="B62" s="14">
        <v>136</v>
      </c>
      <c r="C62" s="14">
        <v>147</v>
      </c>
      <c r="D62" s="14">
        <v>283</v>
      </c>
    </row>
    <row r="63" spans="1:4" outlineLevel="1" x14ac:dyDescent="0.3">
      <c r="A63" s="31" t="s">
        <v>209</v>
      </c>
      <c r="B63" s="14">
        <v>45</v>
      </c>
      <c r="C63" s="14">
        <v>98</v>
      </c>
      <c r="D63" s="14">
        <v>143</v>
      </c>
    </row>
    <row r="64" spans="1:4" outlineLevel="1" x14ac:dyDescent="0.3">
      <c r="A64" s="31" t="s">
        <v>210</v>
      </c>
      <c r="B64" s="255">
        <v>5</v>
      </c>
      <c r="C64" s="255">
        <v>0</v>
      </c>
      <c r="D64" s="255">
        <v>5</v>
      </c>
    </row>
    <row r="65" spans="1:4" outlineLevel="1" x14ac:dyDescent="0.3">
      <c r="A65" s="31" t="s">
        <v>169</v>
      </c>
      <c r="B65" s="255">
        <v>107</v>
      </c>
      <c r="C65" s="255">
        <v>208</v>
      </c>
      <c r="D65" s="255">
        <v>315</v>
      </c>
    </row>
    <row r="66" spans="1:4" outlineLevel="1" x14ac:dyDescent="0.3">
      <c r="A66" s="31" t="s">
        <v>211</v>
      </c>
      <c r="B66" s="14">
        <v>90</v>
      </c>
      <c r="C66" s="14">
        <v>130</v>
      </c>
      <c r="D66" s="14">
        <v>220</v>
      </c>
    </row>
    <row r="67" spans="1:4" outlineLevel="1" x14ac:dyDescent="0.3">
      <c r="A67" s="31" t="s">
        <v>212</v>
      </c>
      <c r="B67" s="14">
        <v>44</v>
      </c>
      <c r="C67" s="14">
        <v>84</v>
      </c>
      <c r="D67" s="14">
        <v>128</v>
      </c>
    </row>
    <row r="68" spans="1:4" outlineLevel="1" x14ac:dyDescent="0.3">
      <c r="A68" s="31" t="s">
        <v>213</v>
      </c>
      <c r="B68" s="14">
        <v>2</v>
      </c>
      <c r="C68" s="14">
        <v>11</v>
      </c>
      <c r="D68" s="14">
        <v>13</v>
      </c>
    </row>
    <row r="69" spans="1:4" outlineLevel="1" x14ac:dyDescent="0.3">
      <c r="A69" s="31" t="s">
        <v>214</v>
      </c>
      <c r="B69" s="14">
        <v>421</v>
      </c>
      <c r="C69" s="14">
        <v>785</v>
      </c>
      <c r="D69" s="14">
        <v>1206</v>
      </c>
    </row>
    <row r="70" spans="1:4" outlineLevel="1" x14ac:dyDescent="0.3">
      <c r="A70" s="31" t="s">
        <v>215</v>
      </c>
      <c r="B70" s="255">
        <v>268</v>
      </c>
      <c r="C70" s="255">
        <v>332</v>
      </c>
      <c r="D70" s="255">
        <v>600</v>
      </c>
    </row>
    <row r="71" spans="1:4" outlineLevel="1" x14ac:dyDescent="0.3">
      <c r="A71" s="31" t="s">
        <v>216</v>
      </c>
      <c r="B71" s="255">
        <v>179</v>
      </c>
      <c r="C71" s="255">
        <v>182</v>
      </c>
      <c r="D71" s="255">
        <v>361</v>
      </c>
    </row>
    <row r="72" spans="1:4" outlineLevel="1" x14ac:dyDescent="0.3">
      <c r="A72" s="31" t="s">
        <v>217</v>
      </c>
      <c r="B72" s="14">
        <v>22</v>
      </c>
      <c r="C72" s="14">
        <v>36</v>
      </c>
      <c r="D72" s="14">
        <v>58</v>
      </c>
    </row>
    <row r="73" spans="1:4" outlineLevel="1" x14ac:dyDescent="0.3">
      <c r="A73" s="31" t="s">
        <v>218</v>
      </c>
      <c r="B73" s="14">
        <v>754</v>
      </c>
      <c r="C73" s="14">
        <v>1041</v>
      </c>
      <c r="D73" s="14">
        <v>1795</v>
      </c>
    </row>
    <row r="74" spans="1:4" ht="15.5" x14ac:dyDescent="0.35">
      <c r="A74" s="38" t="s">
        <v>51</v>
      </c>
      <c r="B74" s="139">
        <v>1388</v>
      </c>
      <c r="C74" s="139">
        <v>851</v>
      </c>
      <c r="D74" s="139">
        <v>2239</v>
      </c>
    </row>
    <row r="75" spans="1:4" outlineLevel="1" x14ac:dyDescent="0.3">
      <c r="A75" s="31" t="s">
        <v>219</v>
      </c>
      <c r="B75" s="255">
        <v>4</v>
      </c>
      <c r="C75" s="255">
        <v>4</v>
      </c>
      <c r="D75" s="255">
        <v>8</v>
      </c>
    </row>
    <row r="76" spans="1:4" outlineLevel="1" x14ac:dyDescent="0.3">
      <c r="A76" s="31" t="s">
        <v>220</v>
      </c>
      <c r="B76" s="14">
        <v>77</v>
      </c>
      <c r="C76" s="14">
        <v>96</v>
      </c>
      <c r="D76" s="14">
        <v>173</v>
      </c>
    </row>
    <row r="77" spans="1:4" outlineLevel="1" x14ac:dyDescent="0.3">
      <c r="A77" s="31" t="s">
        <v>323</v>
      </c>
      <c r="B77" s="14"/>
      <c r="C77" s="255">
        <v>1</v>
      </c>
      <c r="D77" s="254">
        <v>1</v>
      </c>
    </row>
    <row r="78" spans="1:4" outlineLevel="1" x14ac:dyDescent="0.3">
      <c r="A78" s="31" t="s">
        <v>221</v>
      </c>
      <c r="B78" s="255">
        <v>2</v>
      </c>
      <c r="C78" s="255">
        <v>0</v>
      </c>
      <c r="D78" s="255">
        <v>2</v>
      </c>
    </row>
    <row r="79" spans="1:4" outlineLevel="1" x14ac:dyDescent="0.3">
      <c r="A79" s="31" t="s">
        <v>222</v>
      </c>
      <c r="B79" s="14">
        <v>2</v>
      </c>
      <c r="C79" s="14">
        <v>3</v>
      </c>
      <c r="D79" s="14">
        <v>5</v>
      </c>
    </row>
    <row r="80" spans="1:4" outlineLevel="1" x14ac:dyDescent="0.3">
      <c r="A80" s="31" t="s">
        <v>324</v>
      </c>
      <c r="B80" s="14"/>
      <c r="C80" s="255">
        <v>1</v>
      </c>
      <c r="D80" s="254">
        <v>1</v>
      </c>
    </row>
    <row r="81" spans="1:4" outlineLevel="1" x14ac:dyDescent="0.3">
      <c r="A81" s="31" t="s">
        <v>223</v>
      </c>
      <c r="B81" s="255">
        <v>15</v>
      </c>
      <c r="C81" s="255">
        <v>3</v>
      </c>
      <c r="D81" s="255">
        <v>18</v>
      </c>
    </row>
    <row r="82" spans="1:4" outlineLevel="1" x14ac:dyDescent="0.3">
      <c r="A82" s="31" t="s">
        <v>224</v>
      </c>
      <c r="B82" s="255">
        <v>2</v>
      </c>
      <c r="C82" s="255">
        <v>2</v>
      </c>
      <c r="D82" s="255">
        <v>4</v>
      </c>
    </row>
    <row r="83" spans="1:4" outlineLevel="1" x14ac:dyDescent="0.3">
      <c r="A83" s="31" t="s">
        <v>225</v>
      </c>
      <c r="B83" s="14">
        <v>7</v>
      </c>
      <c r="C83" s="14">
        <v>2</v>
      </c>
      <c r="D83" s="14">
        <v>9</v>
      </c>
    </row>
    <row r="84" spans="1:4" outlineLevel="1" x14ac:dyDescent="0.3">
      <c r="A84" s="31" t="s">
        <v>226</v>
      </c>
      <c r="B84" s="255">
        <v>15</v>
      </c>
      <c r="C84" s="255">
        <v>18</v>
      </c>
      <c r="D84" s="255">
        <v>33</v>
      </c>
    </row>
    <row r="85" spans="1:4" outlineLevel="1" x14ac:dyDescent="0.3">
      <c r="A85" s="31" t="s">
        <v>325</v>
      </c>
      <c r="B85" s="255">
        <v>3</v>
      </c>
      <c r="C85" s="255">
        <v>0</v>
      </c>
      <c r="D85" s="255">
        <v>3</v>
      </c>
    </row>
    <row r="86" spans="1:4" outlineLevel="1" x14ac:dyDescent="0.3">
      <c r="A86" s="31" t="s">
        <v>227</v>
      </c>
      <c r="B86" s="14">
        <v>0</v>
      </c>
      <c r="C86" s="14">
        <v>3</v>
      </c>
      <c r="D86" s="14">
        <v>3</v>
      </c>
    </row>
    <row r="87" spans="1:4" outlineLevel="1" x14ac:dyDescent="0.3">
      <c r="A87" s="31" t="s">
        <v>228</v>
      </c>
      <c r="B87" s="255">
        <v>5</v>
      </c>
      <c r="C87" s="255">
        <v>0</v>
      </c>
      <c r="D87" s="255">
        <v>5</v>
      </c>
    </row>
    <row r="88" spans="1:4" outlineLevel="1" x14ac:dyDescent="0.3">
      <c r="A88" s="31" t="s">
        <v>229</v>
      </c>
      <c r="B88" s="14">
        <v>12</v>
      </c>
      <c r="C88" s="14">
        <v>7</v>
      </c>
      <c r="D88" s="14">
        <v>19</v>
      </c>
    </row>
    <row r="89" spans="1:4" outlineLevel="1" x14ac:dyDescent="0.3">
      <c r="A89" s="31" t="s">
        <v>230</v>
      </c>
      <c r="B89" s="255">
        <v>16</v>
      </c>
      <c r="C89" s="255">
        <v>8</v>
      </c>
      <c r="D89" s="255">
        <v>24</v>
      </c>
    </row>
    <row r="90" spans="1:4" outlineLevel="1" x14ac:dyDescent="0.3">
      <c r="A90" s="31" t="s">
        <v>231</v>
      </c>
      <c r="B90" s="14">
        <v>48</v>
      </c>
      <c r="C90" s="14">
        <v>87</v>
      </c>
      <c r="D90" s="14">
        <v>135</v>
      </c>
    </row>
    <row r="91" spans="1:4" outlineLevel="1" x14ac:dyDescent="0.3">
      <c r="A91" s="31" t="s">
        <v>232</v>
      </c>
      <c r="B91" s="14">
        <v>5</v>
      </c>
      <c r="C91" s="14">
        <v>2</v>
      </c>
      <c r="D91" s="14">
        <v>7</v>
      </c>
    </row>
    <row r="92" spans="1:4" outlineLevel="1" x14ac:dyDescent="0.3">
      <c r="A92" s="31" t="s">
        <v>233</v>
      </c>
      <c r="B92" s="14">
        <v>0</v>
      </c>
      <c r="C92" s="14">
        <v>9</v>
      </c>
      <c r="D92" s="14">
        <v>9</v>
      </c>
    </row>
    <row r="93" spans="1:4" outlineLevel="1" x14ac:dyDescent="0.3">
      <c r="A93" s="31" t="s">
        <v>234</v>
      </c>
      <c r="B93" s="255">
        <v>5</v>
      </c>
      <c r="C93" s="255">
        <v>0</v>
      </c>
      <c r="D93" s="255">
        <v>5</v>
      </c>
    </row>
    <row r="94" spans="1:4" outlineLevel="1" x14ac:dyDescent="0.3">
      <c r="A94" s="31" t="s">
        <v>235</v>
      </c>
      <c r="B94" s="255">
        <v>21</v>
      </c>
      <c r="C94" s="255">
        <v>0</v>
      </c>
      <c r="D94" s="255">
        <v>21</v>
      </c>
    </row>
    <row r="95" spans="1:4" outlineLevel="1" x14ac:dyDescent="0.3">
      <c r="A95" s="31" t="s">
        <v>236</v>
      </c>
      <c r="B95" s="14">
        <v>599</v>
      </c>
      <c r="C95" s="14">
        <v>429</v>
      </c>
      <c r="D95" s="14">
        <v>1028</v>
      </c>
    </row>
    <row r="96" spans="1:4" outlineLevel="1" x14ac:dyDescent="0.3">
      <c r="A96" s="31" t="s">
        <v>237</v>
      </c>
      <c r="B96" s="14">
        <v>0</v>
      </c>
      <c r="C96" s="255">
        <v>1</v>
      </c>
      <c r="D96" s="254">
        <v>1</v>
      </c>
    </row>
    <row r="97" spans="1:4" outlineLevel="1" x14ac:dyDescent="0.3">
      <c r="A97" s="31" t="s">
        <v>238</v>
      </c>
      <c r="B97" s="255">
        <v>8</v>
      </c>
      <c r="C97" s="255">
        <v>11</v>
      </c>
      <c r="D97" s="255">
        <v>19</v>
      </c>
    </row>
    <row r="98" spans="1:4" outlineLevel="1" x14ac:dyDescent="0.3">
      <c r="A98" s="31" t="s">
        <v>239</v>
      </c>
      <c r="B98" s="14">
        <v>1</v>
      </c>
      <c r="C98" s="14">
        <v>1</v>
      </c>
      <c r="D98" s="14">
        <v>2</v>
      </c>
    </row>
    <row r="99" spans="1:4" outlineLevel="1" x14ac:dyDescent="0.3">
      <c r="A99" s="31" t="s">
        <v>240</v>
      </c>
      <c r="B99" s="14"/>
      <c r="C99" s="255">
        <v>1</v>
      </c>
      <c r="D99" s="254">
        <v>1</v>
      </c>
    </row>
    <row r="100" spans="1:4" outlineLevel="1" x14ac:dyDescent="0.3">
      <c r="A100" s="31" t="s">
        <v>326</v>
      </c>
      <c r="B100" s="255">
        <v>1</v>
      </c>
      <c r="C100" s="255">
        <v>2</v>
      </c>
      <c r="D100" s="255">
        <v>3</v>
      </c>
    </row>
    <row r="101" spans="1:4" outlineLevel="1" x14ac:dyDescent="0.3">
      <c r="A101" s="31" t="s">
        <v>241</v>
      </c>
      <c r="B101" s="14">
        <v>42</v>
      </c>
      <c r="C101" s="14">
        <v>47</v>
      </c>
      <c r="D101" s="14">
        <v>89</v>
      </c>
    </row>
    <row r="102" spans="1:4" outlineLevel="1" x14ac:dyDescent="0.3">
      <c r="A102" s="31" t="s">
        <v>327</v>
      </c>
      <c r="B102" s="255">
        <v>1</v>
      </c>
      <c r="C102" s="14"/>
      <c r="D102" s="254">
        <v>1</v>
      </c>
    </row>
    <row r="103" spans="1:4" outlineLevel="1" x14ac:dyDescent="0.3">
      <c r="A103" s="31" t="s">
        <v>242</v>
      </c>
      <c r="B103" s="14"/>
      <c r="C103" s="255">
        <v>1</v>
      </c>
      <c r="D103" s="254">
        <v>1</v>
      </c>
    </row>
    <row r="104" spans="1:4" outlineLevel="1" x14ac:dyDescent="0.3">
      <c r="A104" s="31" t="s">
        <v>243</v>
      </c>
      <c r="B104" s="255">
        <v>489</v>
      </c>
      <c r="C104" s="255">
        <v>103</v>
      </c>
      <c r="D104" s="255">
        <v>592</v>
      </c>
    </row>
    <row r="105" spans="1:4" outlineLevel="1" x14ac:dyDescent="0.3">
      <c r="A105" s="31" t="s">
        <v>244</v>
      </c>
      <c r="B105" s="255">
        <v>2</v>
      </c>
      <c r="C105" s="255">
        <v>1</v>
      </c>
      <c r="D105" s="255">
        <v>3</v>
      </c>
    </row>
    <row r="106" spans="1:4" outlineLevel="1" x14ac:dyDescent="0.3">
      <c r="A106" s="31" t="s">
        <v>328</v>
      </c>
      <c r="B106" s="255">
        <v>1</v>
      </c>
      <c r="C106" s="14"/>
      <c r="D106" s="254">
        <v>1</v>
      </c>
    </row>
    <row r="107" spans="1:4" outlineLevel="1" x14ac:dyDescent="0.3">
      <c r="A107" s="31" t="s">
        <v>245</v>
      </c>
      <c r="B107" s="255">
        <v>2</v>
      </c>
      <c r="C107" s="255">
        <v>2</v>
      </c>
      <c r="D107" s="255">
        <v>4</v>
      </c>
    </row>
    <row r="108" spans="1:4" outlineLevel="1" x14ac:dyDescent="0.3">
      <c r="A108" s="31" t="s">
        <v>246</v>
      </c>
      <c r="B108" s="14">
        <v>3</v>
      </c>
      <c r="C108" s="14">
        <v>5</v>
      </c>
      <c r="D108" s="14">
        <v>8</v>
      </c>
    </row>
    <row r="109" spans="1:4" outlineLevel="1" x14ac:dyDescent="0.3">
      <c r="A109" s="31" t="s">
        <v>247</v>
      </c>
      <c r="B109" s="14"/>
      <c r="C109" s="255">
        <v>1</v>
      </c>
      <c r="D109" s="254">
        <v>1</v>
      </c>
    </row>
    <row r="110" spans="1:4" ht="15.5" x14ac:dyDescent="0.35">
      <c r="A110" s="38" t="s">
        <v>53</v>
      </c>
      <c r="B110" s="139">
        <v>436</v>
      </c>
      <c r="C110" s="139">
        <v>415</v>
      </c>
      <c r="D110" s="139">
        <v>851</v>
      </c>
    </row>
    <row r="111" spans="1:4" outlineLevel="1" x14ac:dyDescent="0.3">
      <c r="A111" s="31" t="s">
        <v>248</v>
      </c>
      <c r="B111" s="255">
        <v>1</v>
      </c>
      <c r="C111" s="14"/>
      <c r="D111" s="254">
        <v>1</v>
      </c>
    </row>
    <row r="112" spans="1:4" outlineLevel="1" x14ac:dyDescent="0.3">
      <c r="A112" s="31" t="s">
        <v>249</v>
      </c>
      <c r="B112" s="14">
        <v>10</v>
      </c>
      <c r="C112" s="14">
        <v>16</v>
      </c>
      <c r="D112" s="14">
        <v>26</v>
      </c>
    </row>
    <row r="113" spans="1:4" outlineLevel="1" x14ac:dyDescent="0.3">
      <c r="A113" s="31" t="s">
        <v>250</v>
      </c>
      <c r="B113" s="14">
        <v>12</v>
      </c>
      <c r="C113" s="14">
        <v>5</v>
      </c>
      <c r="D113" s="14">
        <v>17</v>
      </c>
    </row>
    <row r="114" spans="1:4" outlineLevel="1" x14ac:dyDescent="0.3">
      <c r="A114" s="31" t="s">
        <v>329</v>
      </c>
      <c r="B114" s="255">
        <v>1</v>
      </c>
      <c r="C114" s="14"/>
      <c r="D114" s="254">
        <v>1</v>
      </c>
    </row>
    <row r="115" spans="1:4" outlineLevel="1" x14ac:dyDescent="0.3">
      <c r="A115" s="31" t="s">
        <v>251</v>
      </c>
      <c r="B115" s="255">
        <v>210</v>
      </c>
      <c r="C115" s="255">
        <v>219</v>
      </c>
      <c r="D115" s="255">
        <v>429</v>
      </c>
    </row>
    <row r="116" spans="1:4" outlineLevel="1" x14ac:dyDescent="0.3">
      <c r="A116" s="31" t="s">
        <v>252</v>
      </c>
      <c r="B116" s="14">
        <v>5</v>
      </c>
      <c r="C116" s="14">
        <v>22</v>
      </c>
      <c r="D116" s="14">
        <v>27</v>
      </c>
    </row>
    <row r="117" spans="1:4" outlineLevel="1" x14ac:dyDescent="0.3">
      <c r="A117" s="31" t="s">
        <v>253</v>
      </c>
      <c r="B117" s="255">
        <v>41</v>
      </c>
      <c r="C117" s="255">
        <v>21</v>
      </c>
      <c r="D117" s="255">
        <v>62</v>
      </c>
    </row>
    <row r="118" spans="1:4" outlineLevel="1" x14ac:dyDescent="0.3">
      <c r="A118" s="31" t="s">
        <v>254</v>
      </c>
      <c r="B118" s="14">
        <v>0</v>
      </c>
      <c r="C118" s="14">
        <v>11</v>
      </c>
      <c r="D118" s="14">
        <v>11</v>
      </c>
    </row>
    <row r="119" spans="1:4" outlineLevel="1" x14ac:dyDescent="0.3">
      <c r="A119" s="31" t="s">
        <v>255</v>
      </c>
      <c r="B119" s="14">
        <v>4</v>
      </c>
      <c r="C119" s="14">
        <v>7</v>
      </c>
      <c r="D119" s="14">
        <v>11</v>
      </c>
    </row>
    <row r="120" spans="1:4" outlineLevel="1" x14ac:dyDescent="0.3">
      <c r="A120" s="31" t="s">
        <v>256</v>
      </c>
      <c r="B120" s="14">
        <v>5</v>
      </c>
      <c r="C120" s="14">
        <v>7</v>
      </c>
      <c r="D120" s="14">
        <v>12</v>
      </c>
    </row>
    <row r="121" spans="1:4" outlineLevel="1" x14ac:dyDescent="0.3">
      <c r="A121" s="31" t="s">
        <v>257</v>
      </c>
      <c r="B121" s="14">
        <v>1</v>
      </c>
      <c r="C121" s="14">
        <v>4</v>
      </c>
      <c r="D121" s="14">
        <v>5</v>
      </c>
    </row>
    <row r="122" spans="1:4" outlineLevel="1" x14ac:dyDescent="0.3">
      <c r="A122" s="31" t="s">
        <v>258</v>
      </c>
      <c r="B122" s="14">
        <v>7</v>
      </c>
      <c r="C122" s="14">
        <v>10</v>
      </c>
      <c r="D122" s="14">
        <v>17</v>
      </c>
    </row>
    <row r="123" spans="1:4" outlineLevel="1" x14ac:dyDescent="0.3">
      <c r="A123" s="31" t="s">
        <v>259</v>
      </c>
      <c r="B123" s="255">
        <v>2</v>
      </c>
      <c r="C123" s="255">
        <v>0</v>
      </c>
      <c r="D123" s="255">
        <v>2</v>
      </c>
    </row>
    <row r="124" spans="1:4" outlineLevel="1" x14ac:dyDescent="0.3">
      <c r="A124" s="31" t="s">
        <v>260</v>
      </c>
      <c r="B124" s="255">
        <v>4</v>
      </c>
      <c r="C124" s="255">
        <v>4</v>
      </c>
      <c r="D124" s="255">
        <v>8</v>
      </c>
    </row>
    <row r="125" spans="1:4" outlineLevel="1" x14ac:dyDescent="0.3">
      <c r="A125" s="31" t="s">
        <v>261</v>
      </c>
      <c r="B125" s="255">
        <v>3</v>
      </c>
      <c r="C125" s="14"/>
      <c r="D125" s="254">
        <v>3</v>
      </c>
    </row>
    <row r="126" spans="1:4" outlineLevel="1" x14ac:dyDescent="0.3">
      <c r="A126" s="31" t="s">
        <v>262</v>
      </c>
      <c r="B126" s="255">
        <v>0</v>
      </c>
      <c r="C126" s="255">
        <v>2</v>
      </c>
      <c r="D126" s="255">
        <v>2</v>
      </c>
    </row>
    <row r="127" spans="1:4" outlineLevel="1" x14ac:dyDescent="0.3">
      <c r="A127" s="31" t="s">
        <v>263</v>
      </c>
      <c r="B127" s="255">
        <v>1</v>
      </c>
      <c r="C127" s="14"/>
      <c r="D127" s="254">
        <v>1</v>
      </c>
    </row>
    <row r="128" spans="1:4" outlineLevel="1" x14ac:dyDescent="0.3">
      <c r="A128" s="31" t="s">
        <v>264</v>
      </c>
      <c r="B128" s="255">
        <v>2</v>
      </c>
      <c r="C128" s="255">
        <v>3</v>
      </c>
      <c r="D128" s="255">
        <v>5</v>
      </c>
    </row>
    <row r="129" spans="1:4" outlineLevel="1" x14ac:dyDescent="0.3">
      <c r="A129" s="31" t="s">
        <v>265</v>
      </c>
      <c r="B129" s="14">
        <v>4</v>
      </c>
      <c r="C129" s="14">
        <v>3</v>
      </c>
      <c r="D129" s="14">
        <v>7</v>
      </c>
    </row>
    <row r="130" spans="1:4" outlineLevel="1" x14ac:dyDescent="0.3">
      <c r="A130" s="31" t="s">
        <v>266</v>
      </c>
      <c r="B130" s="263">
        <v>0</v>
      </c>
      <c r="C130" s="255">
        <v>1</v>
      </c>
      <c r="D130" s="254">
        <v>1</v>
      </c>
    </row>
    <row r="131" spans="1:4" outlineLevel="1" x14ac:dyDescent="0.3">
      <c r="A131" s="31" t="s">
        <v>267</v>
      </c>
      <c r="B131" s="255">
        <v>74</v>
      </c>
      <c r="C131" s="255">
        <v>35</v>
      </c>
      <c r="D131" s="255">
        <v>109</v>
      </c>
    </row>
    <row r="132" spans="1:4" outlineLevel="1" x14ac:dyDescent="0.3">
      <c r="A132" s="31" t="s">
        <v>268</v>
      </c>
      <c r="B132" s="255">
        <v>5</v>
      </c>
      <c r="C132" s="255">
        <v>0</v>
      </c>
      <c r="D132" s="255">
        <v>5</v>
      </c>
    </row>
    <row r="133" spans="1:4" outlineLevel="1" x14ac:dyDescent="0.3">
      <c r="A133" s="31" t="s">
        <v>269</v>
      </c>
      <c r="B133" s="14">
        <v>2</v>
      </c>
      <c r="C133" s="14">
        <v>3</v>
      </c>
      <c r="D133" s="14">
        <v>5</v>
      </c>
    </row>
    <row r="134" spans="1:4" outlineLevel="1" x14ac:dyDescent="0.3">
      <c r="A134" s="31" t="s">
        <v>330</v>
      </c>
      <c r="B134" s="255">
        <v>2</v>
      </c>
      <c r="C134" s="255">
        <v>0</v>
      </c>
      <c r="D134" s="255">
        <v>2</v>
      </c>
    </row>
    <row r="135" spans="1:4" outlineLevel="1" x14ac:dyDescent="0.3">
      <c r="A135" s="31" t="s">
        <v>270</v>
      </c>
      <c r="B135" s="14">
        <v>11</v>
      </c>
      <c r="C135" s="14">
        <v>7</v>
      </c>
      <c r="D135" s="14">
        <v>18</v>
      </c>
    </row>
    <row r="136" spans="1:4" outlineLevel="1" x14ac:dyDescent="0.3">
      <c r="A136" s="31" t="s">
        <v>271</v>
      </c>
      <c r="B136" s="14">
        <v>1</v>
      </c>
      <c r="C136" s="14">
        <v>6</v>
      </c>
      <c r="D136" s="14">
        <v>7</v>
      </c>
    </row>
    <row r="137" spans="1:4" outlineLevel="1" x14ac:dyDescent="0.3">
      <c r="A137" s="31" t="s">
        <v>272</v>
      </c>
      <c r="B137" s="14">
        <v>6</v>
      </c>
      <c r="C137" s="14">
        <v>15</v>
      </c>
      <c r="D137" s="14">
        <v>21</v>
      </c>
    </row>
    <row r="138" spans="1:4" outlineLevel="1" x14ac:dyDescent="0.3">
      <c r="A138" s="31" t="s">
        <v>273</v>
      </c>
      <c r="B138" s="255">
        <v>15</v>
      </c>
      <c r="C138" s="255">
        <v>11</v>
      </c>
      <c r="D138" s="255">
        <v>26</v>
      </c>
    </row>
    <row r="139" spans="1:4" outlineLevel="1" x14ac:dyDescent="0.3">
      <c r="A139" s="31" t="s">
        <v>274</v>
      </c>
      <c r="B139" s="255">
        <v>7</v>
      </c>
      <c r="C139" s="255">
        <v>3</v>
      </c>
      <c r="D139" s="255">
        <v>10</v>
      </c>
    </row>
    <row r="140" spans="1:4" ht="15.5" x14ac:dyDescent="0.35">
      <c r="A140" s="38" t="s">
        <v>54</v>
      </c>
      <c r="B140" s="139">
        <v>14</v>
      </c>
      <c r="C140" s="139">
        <v>5</v>
      </c>
      <c r="D140" s="139">
        <v>19</v>
      </c>
    </row>
    <row r="141" spans="1:4" outlineLevel="1" x14ac:dyDescent="0.3">
      <c r="A141" s="32" t="s">
        <v>275</v>
      </c>
      <c r="B141" s="14">
        <v>7</v>
      </c>
      <c r="C141" s="14">
        <v>4</v>
      </c>
      <c r="D141" s="14">
        <v>11</v>
      </c>
    </row>
    <row r="142" spans="1:4" outlineLevel="1" x14ac:dyDescent="0.3">
      <c r="A142" s="32" t="s">
        <v>276</v>
      </c>
      <c r="B142" s="14">
        <v>7</v>
      </c>
      <c r="C142" s="14">
        <v>1</v>
      </c>
      <c r="D142" s="14">
        <v>8</v>
      </c>
    </row>
    <row r="143" spans="1:4" ht="15.5" outlineLevel="1" x14ac:dyDescent="0.35">
      <c r="A143" s="38" t="s">
        <v>149</v>
      </c>
      <c r="B143" s="139">
        <v>31</v>
      </c>
      <c r="C143" s="139">
        <v>45</v>
      </c>
      <c r="D143" s="139">
        <v>76</v>
      </c>
    </row>
    <row r="144" spans="1:4" x14ac:dyDescent="0.3">
      <c r="A144" s="6" t="s">
        <v>68</v>
      </c>
      <c r="B144" s="27"/>
    </row>
    <row r="145" spans="1:4" x14ac:dyDescent="0.3">
      <c r="A145" s="113" t="s">
        <v>43</v>
      </c>
      <c r="B145" s="113"/>
      <c r="C145" s="113"/>
      <c r="D145" s="113"/>
    </row>
    <row r="146" spans="1:4" x14ac:dyDescent="0.3">
      <c r="A146" s="113"/>
      <c r="B146" s="113"/>
      <c r="C146" s="113"/>
      <c r="D146" s="113"/>
    </row>
  </sheetData>
  <mergeCells count="1">
    <mergeCell ref="A1:D1"/>
  </mergeCells>
  <phoneticPr fontId="3" type="noConversion"/>
  <hyperlinks>
    <hyperlink ref="A6" location="ÍNDICE!A1" display="Regresar al índice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4"/>
  <sheetViews>
    <sheetView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F1" sqref="F1"/>
    </sheetView>
  </sheetViews>
  <sheetFormatPr baseColWidth="10" defaultRowHeight="13" x14ac:dyDescent="0.3"/>
  <cols>
    <col min="1" max="1" width="47.7265625" customWidth="1"/>
    <col min="6" max="6" width="13" customWidth="1"/>
    <col min="12" max="12" width="12.1796875" customWidth="1"/>
    <col min="15" max="15" width="11.453125" style="122" customWidth="1"/>
    <col min="16" max="16" width="11.453125" style="119" customWidth="1"/>
    <col min="18" max="18" width="13.26953125" customWidth="1"/>
  </cols>
  <sheetData>
    <row r="1" spans="1:19" x14ac:dyDescent="0.3">
      <c r="A1" s="268" t="s">
        <v>316</v>
      </c>
      <c r="B1" s="268"/>
      <c r="C1" s="268"/>
      <c r="D1" s="268"/>
      <c r="E1" s="268"/>
    </row>
    <row r="2" spans="1:19" x14ac:dyDescent="0.3">
      <c r="I2" s="123"/>
      <c r="M2" s="99"/>
    </row>
    <row r="4" spans="1:19" ht="14" x14ac:dyDescent="0.3">
      <c r="D4" s="62" t="s">
        <v>317</v>
      </c>
      <c r="E4" s="61"/>
      <c r="F4" s="61"/>
      <c r="G4" s="61"/>
      <c r="H4" s="233"/>
    </row>
    <row r="5" spans="1:19" x14ac:dyDescent="0.3">
      <c r="A5" s="59" t="s">
        <v>90</v>
      </c>
    </row>
    <row r="6" spans="1:19" ht="18" x14ac:dyDescent="0.4">
      <c r="A6" s="272" t="s">
        <v>97</v>
      </c>
      <c r="B6" s="269" t="s">
        <v>40</v>
      </c>
      <c r="C6" s="270"/>
      <c r="D6" s="270"/>
      <c r="E6" s="270"/>
      <c r="F6" s="270"/>
      <c r="G6" s="271"/>
      <c r="H6" s="269" t="s">
        <v>105</v>
      </c>
      <c r="I6" s="270"/>
      <c r="J6" s="270"/>
      <c r="K6" s="270"/>
      <c r="L6" s="270"/>
      <c r="M6" s="271"/>
      <c r="N6" s="269" t="s">
        <v>106</v>
      </c>
      <c r="O6" s="270"/>
      <c r="P6" s="270"/>
      <c r="Q6" s="270"/>
      <c r="R6" s="270"/>
      <c r="S6" s="271"/>
    </row>
    <row r="7" spans="1:19" ht="31.5" x14ac:dyDescent="0.3">
      <c r="A7" s="273"/>
      <c r="B7" s="55" t="s">
        <v>95</v>
      </c>
      <c r="C7" s="56" t="s">
        <v>98</v>
      </c>
      <c r="D7" s="56" t="s">
        <v>96</v>
      </c>
      <c r="E7" s="56" t="s">
        <v>99</v>
      </c>
      <c r="F7" s="57" t="s">
        <v>124</v>
      </c>
      <c r="G7" s="58" t="s">
        <v>103</v>
      </c>
      <c r="H7" s="55" t="s">
        <v>95</v>
      </c>
      <c r="I7" s="56" t="s">
        <v>98</v>
      </c>
      <c r="J7" s="56" t="s">
        <v>96</v>
      </c>
      <c r="K7" s="56" t="s">
        <v>99</v>
      </c>
      <c r="L7" s="57" t="s">
        <v>102</v>
      </c>
      <c r="M7" s="58" t="s">
        <v>104</v>
      </c>
      <c r="N7" s="55" t="s">
        <v>95</v>
      </c>
      <c r="O7" s="121" t="s">
        <v>98</v>
      </c>
      <c r="P7" s="120" t="s">
        <v>96</v>
      </c>
      <c r="Q7" s="56" t="s">
        <v>99</v>
      </c>
      <c r="R7" s="57" t="s">
        <v>101</v>
      </c>
      <c r="S7" s="58" t="s">
        <v>100</v>
      </c>
    </row>
    <row r="8" spans="1:19" x14ac:dyDescent="0.3">
      <c r="A8" s="54" t="s">
        <v>127</v>
      </c>
      <c r="B8" s="27">
        <f>H8+N8</f>
        <v>3170</v>
      </c>
      <c r="C8" s="29">
        <f>B8/102405</f>
        <v>3.0955519750012206E-2</v>
      </c>
      <c r="D8" s="27">
        <f>J8+P8</f>
        <v>3027</v>
      </c>
      <c r="E8" s="29">
        <f>D8/118826</f>
        <v>2.5474222813189031E-2</v>
      </c>
      <c r="F8" s="27">
        <f>B8+D8</f>
        <v>6197</v>
      </c>
      <c r="G8" s="29">
        <f>F8/221231</f>
        <v>2.8011445050648419E-2</v>
      </c>
      <c r="H8" s="142">
        <v>2895</v>
      </c>
      <c r="I8" s="147">
        <f>H8/93318</f>
        <v>3.102295377097666E-2</v>
      </c>
      <c r="J8" s="142">
        <v>2720</v>
      </c>
      <c r="K8" s="147">
        <f>J8/108038</f>
        <v>2.5176326847960902E-2</v>
      </c>
      <c r="L8" s="142">
        <v>5615</v>
      </c>
      <c r="M8" s="143">
        <f>L8/201356</f>
        <v>2.7885933371739606E-2</v>
      </c>
      <c r="N8" s="140">
        <v>275</v>
      </c>
      <c r="O8" s="141">
        <f>N8/9087</f>
        <v>3.0263013095631123E-2</v>
      </c>
      <c r="P8" s="142">
        <v>307</v>
      </c>
      <c r="Q8" s="141">
        <f>P8/10788</f>
        <v>2.8457545420837969E-2</v>
      </c>
      <c r="R8" s="140">
        <v>582</v>
      </c>
      <c r="S8" s="141">
        <f>R8/19875</f>
        <v>2.9283018867924528E-2</v>
      </c>
    </row>
    <row r="9" spans="1:19" x14ac:dyDescent="0.3">
      <c r="A9" s="54" t="s">
        <v>126</v>
      </c>
      <c r="B9" s="27">
        <f t="shared" ref="B9:B30" si="0">H9+N9</f>
        <v>4251</v>
      </c>
      <c r="C9" s="29">
        <f t="shared" ref="C9:C30" si="1">B9/102405</f>
        <v>4.1511644939211952E-2</v>
      </c>
      <c r="D9" s="27">
        <f t="shared" ref="D9:D30" si="2">J9+P9</f>
        <v>3954</v>
      </c>
      <c r="E9" s="29">
        <f t="shared" ref="E9:E30" si="3">D9/118826</f>
        <v>3.3275545755979331E-2</v>
      </c>
      <c r="F9" s="27">
        <f t="shared" ref="F9:F30" si="4">B9+D9</f>
        <v>8205</v>
      </c>
      <c r="G9" s="29">
        <f t="shared" ref="G9:G30" si="5">F9/221231</f>
        <v>3.7087930714954052E-2</v>
      </c>
      <c r="H9" s="148">
        <v>3767</v>
      </c>
      <c r="I9" s="147">
        <f t="shared" ref="I9:I30" si="6">H9/93318</f>
        <v>4.036734606399623E-2</v>
      </c>
      <c r="J9" s="148">
        <v>3505</v>
      </c>
      <c r="K9" s="147">
        <f t="shared" ref="K9:K30" si="7">J9/108038</f>
        <v>3.2442288824302563E-2</v>
      </c>
      <c r="L9" s="148">
        <v>7272</v>
      </c>
      <c r="M9" s="143">
        <f t="shared" ref="M9:M30" si="8">L9/201356</f>
        <v>3.6115139355171931E-2</v>
      </c>
      <c r="N9" s="146">
        <v>484</v>
      </c>
      <c r="O9" s="147">
        <f t="shared" ref="O9:O30" si="9">N9/9087</f>
        <v>5.3262903048310772E-2</v>
      </c>
      <c r="P9" s="148">
        <v>449</v>
      </c>
      <c r="Q9" s="147">
        <f t="shared" ref="Q9:Q30" si="10">P9/10788</f>
        <v>4.1620318872821652E-2</v>
      </c>
      <c r="R9" s="146">
        <v>933</v>
      </c>
      <c r="S9" s="147">
        <f t="shared" ref="S9:S30" si="11">R9/19875</f>
        <v>4.6943396226415093E-2</v>
      </c>
    </row>
    <row r="10" spans="1:19" x14ac:dyDescent="0.3">
      <c r="A10" s="54" t="s">
        <v>128</v>
      </c>
      <c r="B10" s="27">
        <f t="shared" si="0"/>
        <v>5123</v>
      </c>
      <c r="C10" s="29">
        <f t="shared" si="1"/>
        <v>5.0026854157511839E-2</v>
      </c>
      <c r="D10" s="27">
        <f t="shared" si="2"/>
        <v>4876</v>
      </c>
      <c r="E10" s="29">
        <f t="shared" si="3"/>
        <v>4.1034790365744873E-2</v>
      </c>
      <c r="F10" s="27">
        <f t="shared" si="4"/>
        <v>9999</v>
      </c>
      <c r="G10" s="29">
        <f t="shared" si="5"/>
        <v>4.5197101672007994E-2</v>
      </c>
      <c r="H10" s="148">
        <v>4638</v>
      </c>
      <c r="I10" s="147">
        <f t="shared" si="6"/>
        <v>4.9701022310808203E-2</v>
      </c>
      <c r="J10" s="145">
        <v>4429</v>
      </c>
      <c r="K10" s="147">
        <f t="shared" si="7"/>
        <v>4.0994835150595162E-2</v>
      </c>
      <c r="L10" s="145">
        <v>9067</v>
      </c>
      <c r="M10" s="144">
        <f t="shared" si="8"/>
        <v>4.5029698643199112E-2</v>
      </c>
      <c r="N10" s="146">
        <v>485</v>
      </c>
      <c r="O10" s="147">
        <f t="shared" si="9"/>
        <v>5.3372950368658523E-2</v>
      </c>
      <c r="P10" s="148">
        <v>447</v>
      </c>
      <c r="Q10" s="147">
        <f t="shared" si="10"/>
        <v>4.1434927697441601E-2</v>
      </c>
      <c r="R10" s="146">
        <v>932</v>
      </c>
      <c r="S10" s="147">
        <f t="shared" si="11"/>
        <v>4.6893081761006289E-2</v>
      </c>
    </row>
    <row r="11" spans="1:19" x14ac:dyDescent="0.3">
      <c r="A11" s="54" t="s">
        <v>129</v>
      </c>
      <c r="B11" s="27">
        <f t="shared" si="0"/>
        <v>5166</v>
      </c>
      <c r="C11" s="29">
        <f t="shared" si="1"/>
        <v>5.0446755529515164E-2</v>
      </c>
      <c r="D11" s="27">
        <f t="shared" si="2"/>
        <v>4897</v>
      </c>
      <c r="E11" s="29">
        <f t="shared" si="3"/>
        <v>4.1211519364448855E-2</v>
      </c>
      <c r="F11" s="27">
        <f t="shared" si="4"/>
        <v>10063</v>
      </c>
      <c r="G11" s="29">
        <f t="shared" si="5"/>
        <v>4.5486392051746816E-2</v>
      </c>
      <c r="H11" s="148">
        <v>4658</v>
      </c>
      <c r="I11" s="147">
        <f t="shared" si="6"/>
        <v>4.9915343234960032E-2</v>
      </c>
      <c r="J11" s="247">
        <v>4442</v>
      </c>
      <c r="K11" s="147">
        <f t="shared" si="7"/>
        <v>4.1115163183324387E-2</v>
      </c>
      <c r="L11" s="145">
        <v>9100</v>
      </c>
      <c r="M11" s="144">
        <f t="shared" si="8"/>
        <v>4.519358747690657E-2</v>
      </c>
      <c r="N11" s="146">
        <v>508</v>
      </c>
      <c r="O11" s="147">
        <f t="shared" si="9"/>
        <v>5.590403873665676E-2</v>
      </c>
      <c r="P11" s="148">
        <v>455</v>
      </c>
      <c r="Q11" s="147">
        <f t="shared" si="10"/>
        <v>4.2176492398961811E-2</v>
      </c>
      <c r="R11" s="146">
        <v>963</v>
      </c>
      <c r="S11" s="147">
        <f t="shared" si="11"/>
        <v>4.8452830188679248E-2</v>
      </c>
    </row>
    <row r="12" spans="1:19" x14ac:dyDescent="0.3">
      <c r="A12" s="54" t="s">
        <v>130</v>
      </c>
      <c r="B12" s="27">
        <f t="shared" si="0"/>
        <v>5018</v>
      </c>
      <c r="C12" s="29">
        <f t="shared" si="1"/>
        <v>4.9001513597968852E-2</v>
      </c>
      <c r="D12" s="27">
        <f t="shared" si="2"/>
        <v>4887</v>
      </c>
      <c r="E12" s="29">
        <f t="shared" si="3"/>
        <v>4.1127362698399339E-2</v>
      </c>
      <c r="F12" s="27">
        <f t="shared" si="4"/>
        <v>9905</v>
      </c>
      <c r="G12" s="29">
        <f t="shared" si="5"/>
        <v>4.4772206426766589E-2</v>
      </c>
      <c r="H12" s="148">
        <v>4221</v>
      </c>
      <c r="I12" s="147">
        <f t="shared" si="6"/>
        <v>4.5232431042242657E-2</v>
      </c>
      <c r="J12" s="145">
        <v>4050</v>
      </c>
      <c r="K12" s="147">
        <f t="shared" si="7"/>
        <v>3.7486810196412375E-2</v>
      </c>
      <c r="L12" s="145">
        <v>8271</v>
      </c>
      <c r="M12" s="144">
        <f t="shared" si="8"/>
        <v>4.1076501321043325E-2</v>
      </c>
      <c r="N12" s="146">
        <v>797</v>
      </c>
      <c r="O12" s="147">
        <f t="shared" si="9"/>
        <v>8.7707714317156377E-2</v>
      </c>
      <c r="P12" s="148">
        <v>837</v>
      </c>
      <c r="Q12" s="147">
        <f t="shared" si="10"/>
        <v>7.7586206896551727E-2</v>
      </c>
      <c r="R12" s="146">
        <v>1634</v>
      </c>
      <c r="S12" s="147">
        <f t="shared" si="11"/>
        <v>8.2213836477987426E-2</v>
      </c>
    </row>
    <row r="13" spans="1:19" x14ac:dyDescent="0.3">
      <c r="A13" s="54" t="s">
        <v>131</v>
      </c>
      <c r="B13" s="27">
        <f t="shared" si="0"/>
        <v>4929</v>
      </c>
      <c r="C13" s="29">
        <f t="shared" si="1"/>
        <v>4.8132415409403835E-2</v>
      </c>
      <c r="D13" s="27">
        <f t="shared" si="2"/>
        <v>5082</v>
      </c>
      <c r="E13" s="29">
        <f t="shared" si="3"/>
        <v>4.276841768636494E-2</v>
      </c>
      <c r="F13" s="27">
        <f t="shared" si="4"/>
        <v>10011</v>
      </c>
      <c r="G13" s="29">
        <f t="shared" si="5"/>
        <v>4.5251343618209018E-2</v>
      </c>
      <c r="H13" s="148">
        <v>3914</v>
      </c>
      <c r="I13" s="147">
        <f t="shared" si="6"/>
        <v>4.194260485651214E-2</v>
      </c>
      <c r="J13" s="145">
        <v>3863</v>
      </c>
      <c r="K13" s="147">
        <f t="shared" si="7"/>
        <v>3.5755937725615063E-2</v>
      </c>
      <c r="L13" s="145">
        <v>7777</v>
      </c>
      <c r="M13" s="144">
        <f t="shared" si="8"/>
        <v>3.8623135143725541E-2</v>
      </c>
      <c r="N13" s="146">
        <v>1015</v>
      </c>
      <c r="O13" s="147">
        <f t="shared" si="9"/>
        <v>0.11169803015296577</v>
      </c>
      <c r="P13" s="148">
        <v>1219</v>
      </c>
      <c r="Q13" s="147">
        <f t="shared" si="10"/>
        <v>0.11299592139414164</v>
      </c>
      <c r="R13" s="146">
        <v>2234</v>
      </c>
      <c r="S13" s="147">
        <f t="shared" si="11"/>
        <v>0.11240251572327044</v>
      </c>
    </row>
    <row r="14" spans="1:19" x14ac:dyDescent="0.3">
      <c r="A14" s="54" t="s">
        <v>132</v>
      </c>
      <c r="B14" s="27">
        <f t="shared" si="0"/>
        <v>5163</v>
      </c>
      <c r="C14" s="29">
        <f t="shared" si="1"/>
        <v>5.0417460084956789E-2</v>
      </c>
      <c r="D14" s="27">
        <f t="shared" si="2"/>
        <v>5436</v>
      </c>
      <c r="E14" s="29">
        <f t="shared" si="3"/>
        <v>4.5747563664517869E-2</v>
      </c>
      <c r="F14" s="27">
        <f t="shared" si="4"/>
        <v>10599</v>
      </c>
      <c r="G14" s="29">
        <f t="shared" si="5"/>
        <v>4.7909198982059475E-2</v>
      </c>
      <c r="H14" s="148">
        <v>4067</v>
      </c>
      <c r="I14" s="147">
        <f t="shared" si="6"/>
        <v>4.3582159926273602E-2</v>
      </c>
      <c r="J14" s="145">
        <v>4188</v>
      </c>
      <c r="K14" s="147">
        <f t="shared" si="7"/>
        <v>3.8764138543845687E-2</v>
      </c>
      <c r="L14" s="145">
        <v>8255</v>
      </c>
      <c r="M14" s="144">
        <f t="shared" si="8"/>
        <v>4.0997040068336675E-2</v>
      </c>
      <c r="N14" s="146">
        <v>1096</v>
      </c>
      <c r="O14" s="147">
        <f t="shared" si="9"/>
        <v>0.12061186310113349</v>
      </c>
      <c r="P14" s="148">
        <v>1248</v>
      </c>
      <c r="Q14" s="147">
        <f t="shared" si="10"/>
        <v>0.11568409343715239</v>
      </c>
      <c r="R14" s="146">
        <v>2344</v>
      </c>
      <c r="S14" s="147">
        <f t="shared" si="11"/>
        <v>0.117937106918239</v>
      </c>
    </row>
    <row r="15" spans="1:19" x14ac:dyDescent="0.3">
      <c r="A15" s="54" t="s">
        <v>133</v>
      </c>
      <c r="B15" s="27">
        <f t="shared" si="0"/>
        <v>6018</v>
      </c>
      <c r="C15" s="29">
        <f t="shared" si="1"/>
        <v>5.8766661784092573E-2</v>
      </c>
      <c r="D15" s="27">
        <f t="shared" si="2"/>
        <v>6615</v>
      </c>
      <c r="E15" s="29">
        <f t="shared" si="3"/>
        <v>5.5669634591756015E-2</v>
      </c>
      <c r="F15" s="27">
        <f t="shared" si="4"/>
        <v>12633</v>
      </c>
      <c r="G15" s="29">
        <f t="shared" si="5"/>
        <v>5.7103208863134011E-2</v>
      </c>
      <c r="H15" s="148">
        <v>4978</v>
      </c>
      <c r="I15" s="147">
        <f t="shared" si="6"/>
        <v>5.3344478021389231E-2</v>
      </c>
      <c r="J15" s="145">
        <v>5316</v>
      </c>
      <c r="K15" s="147">
        <f t="shared" si="7"/>
        <v>4.9204909383735354E-2</v>
      </c>
      <c r="L15" s="145">
        <v>10294</v>
      </c>
      <c r="M15" s="144">
        <f t="shared" si="8"/>
        <v>5.1123383460140247E-2</v>
      </c>
      <c r="N15" s="146">
        <v>1040</v>
      </c>
      <c r="O15" s="147">
        <f t="shared" si="9"/>
        <v>0.11444921316165951</v>
      </c>
      <c r="P15" s="148">
        <v>1299</v>
      </c>
      <c r="Q15" s="147">
        <f t="shared" si="10"/>
        <v>0.12041156840934371</v>
      </c>
      <c r="R15" s="146">
        <v>2339</v>
      </c>
      <c r="S15" s="147">
        <f t="shared" si="11"/>
        <v>0.11768553459119496</v>
      </c>
    </row>
    <row r="16" spans="1:19" x14ac:dyDescent="0.3">
      <c r="A16" s="54" t="s">
        <v>134</v>
      </c>
      <c r="B16" s="27">
        <f t="shared" si="0"/>
        <v>7672</v>
      </c>
      <c r="C16" s="29">
        <f t="shared" si="1"/>
        <v>7.4918216883941208E-2</v>
      </c>
      <c r="D16" s="27">
        <f t="shared" si="2"/>
        <v>8471</v>
      </c>
      <c r="E16" s="29">
        <f t="shared" si="3"/>
        <v>7.1289111810546507E-2</v>
      </c>
      <c r="F16" s="27">
        <f t="shared" si="4"/>
        <v>16143</v>
      </c>
      <c r="G16" s="29">
        <f t="shared" si="5"/>
        <v>7.2968978126935188E-2</v>
      </c>
      <c r="H16" s="148">
        <v>6701</v>
      </c>
      <c r="I16" s="147">
        <f t="shared" si="6"/>
        <v>7.1808225637068943E-2</v>
      </c>
      <c r="J16" s="145">
        <v>7300</v>
      </c>
      <c r="K16" s="147">
        <f t="shared" si="7"/>
        <v>6.7568818378718601E-2</v>
      </c>
      <c r="L16" s="145">
        <v>14001</v>
      </c>
      <c r="M16" s="144">
        <f t="shared" si="8"/>
        <v>6.9533562446611977E-2</v>
      </c>
      <c r="N16" s="146">
        <v>971</v>
      </c>
      <c r="O16" s="147">
        <f t="shared" si="9"/>
        <v>0.1068559480576648</v>
      </c>
      <c r="P16" s="148">
        <v>1171</v>
      </c>
      <c r="Q16" s="147">
        <f t="shared" si="10"/>
        <v>0.10854653318502039</v>
      </c>
      <c r="R16" s="146">
        <v>2142</v>
      </c>
      <c r="S16" s="147">
        <f t="shared" si="11"/>
        <v>0.10777358490566037</v>
      </c>
    </row>
    <row r="17" spans="1:19" x14ac:dyDescent="0.3">
      <c r="A17" s="54" t="s">
        <v>135</v>
      </c>
      <c r="B17" s="27">
        <f t="shared" si="0"/>
        <v>9359</v>
      </c>
      <c r="C17" s="29">
        <f t="shared" si="1"/>
        <v>9.1392021873931931E-2</v>
      </c>
      <c r="D17" s="27">
        <f t="shared" si="2"/>
        <v>10048</v>
      </c>
      <c r="E17" s="29">
        <f t="shared" si="3"/>
        <v>8.4560618046555472E-2</v>
      </c>
      <c r="F17" s="27">
        <f t="shared" si="4"/>
        <v>19407</v>
      </c>
      <c r="G17" s="29">
        <f t="shared" si="5"/>
        <v>8.772278749361527E-2</v>
      </c>
      <c r="H17" s="148">
        <v>8571</v>
      </c>
      <c r="I17" s="147">
        <f t="shared" si="6"/>
        <v>9.1847232045264585E-2</v>
      </c>
      <c r="J17" s="145">
        <v>9079</v>
      </c>
      <c r="K17" s="147">
        <f t="shared" si="7"/>
        <v>8.4035246857587148E-2</v>
      </c>
      <c r="L17" s="145">
        <v>17650</v>
      </c>
      <c r="M17" s="144">
        <f t="shared" si="8"/>
        <v>8.7655694392022088E-2</v>
      </c>
      <c r="N17" s="146">
        <v>788</v>
      </c>
      <c r="O17" s="147">
        <f t="shared" si="9"/>
        <v>8.6717288434026638E-2</v>
      </c>
      <c r="P17" s="148">
        <v>969</v>
      </c>
      <c r="Q17" s="147">
        <f t="shared" si="10"/>
        <v>8.9822024471635148E-2</v>
      </c>
      <c r="R17" s="146">
        <v>1757</v>
      </c>
      <c r="S17" s="147">
        <f t="shared" si="11"/>
        <v>8.8402515723270444E-2</v>
      </c>
    </row>
    <row r="18" spans="1:19" x14ac:dyDescent="0.3">
      <c r="A18" s="54" t="s">
        <v>136</v>
      </c>
      <c r="B18" s="27">
        <f t="shared" si="0"/>
        <v>8563</v>
      </c>
      <c r="C18" s="29">
        <f t="shared" si="1"/>
        <v>8.3618963917777456E-2</v>
      </c>
      <c r="D18" s="27">
        <f t="shared" si="2"/>
        <v>9466</v>
      </c>
      <c r="E18" s="29">
        <f t="shared" si="3"/>
        <v>7.9662700082473531E-2</v>
      </c>
      <c r="F18" s="27">
        <f t="shared" si="4"/>
        <v>18029</v>
      </c>
      <c r="G18" s="29">
        <f t="shared" si="5"/>
        <v>8.1494004004863688E-2</v>
      </c>
      <c r="H18" s="148">
        <v>7972</v>
      </c>
      <c r="I18" s="147">
        <f t="shared" si="6"/>
        <v>8.5428320366917429E-2</v>
      </c>
      <c r="J18" s="145">
        <v>8740</v>
      </c>
      <c r="K18" s="147">
        <f t="shared" si="7"/>
        <v>8.089746200410966E-2</v>
      </c>
      <c r="L18" s="145">
        <v>16712</v>
      </c>
      <c r="M18" s="144">
        <f t="shared" si="8"/>
        <v>8.29972784520948E-2</v>
      </c>
      <c r="N18" s="146">
        <v>591</v>
      </c>
      <c r="O18" s="147">
        <f t="shared" si="9"/>
        <v>6.5037966325519975E-2</v>
      </c>
      <c r="P18" s="148">
        <v>726</v>
      </c>
      <c r="Q18" s="147">
        <f t="shared" si="10"/>
        <v>6.7296996662958838E-2</v>
      </c>
      <c r="R18" s="146">
        <v>1317</v>
      </c>
      <c r="S18" s="147">
        <f t="shared" si="11"/>
        <v>6.626415094339623E-2</v>
      </c>
    </row>
    <row r="19" spans="1:19" x14ac:dyDescent="0.3">
      <c r="A19" s="54" t="s">
        <v>137</v>
      </c>
      <c r="B19" s="27">
        <f t="shared" si="0"/>
        <v>7815</v>
      </c>
      <c r="C19" s="29">
        <f t="shared" si="1"/>
        <v>7.6314633074556909E-2</v>
      </c>
      <c r="D19" s="27">
        <f t="shared" si="2"/>
        <v>9232</v>
      </c>
      <c r="E19" s="29">
        <f t="shared" si="3"/>
        <v>7.7693434096914815E-2</v>
      </c>
      <c r="F19" s="27">
        <f t="shared" si="4"/>
        <v>17047</v>
      </c>
      <c r="G19" s="29">
        <f t="shared" si="5"/>
        <v>7.7055204740746092E-2</v>
      </c>
      <c r="H19" s="148">
        <v>7445</v>
      </c>
      <c r="I19" s="147">
        <f t="shared" si="6"/>
        <v>7.9780964015516834E-2</v>
      </c>
      <c r="J19" s="145">
        <v>8676</v>
      </c>
      <c r="K19" s="147">
        <f t="shared" si="7"/>
        <v>8.0305077842981173E-2</v>
      </c>
      <c r="L19" s="145">
        <v>16121</v>
      </c>
      <c r="M19" s="144">
        <f t="shared" si="8"/>
        <v>8.006217843024295E-2</v>
      </c>
      <c r="N19" s="146">
        <v>370</v>
      </c>
      <c r="O19" s="147">
        <f t="shared" si="9"/>
        <v>4.0717508528667325E-2</v>
      </c>
      <c r="P19" s="148">
        <v>556</v>
      </c>
      <c r="Q19" s="147">
        <f t="shared" si="10"/>
        <v>5.1538746755654431E-2</v>
      </c>
      <c r="R19" s="146">
        <v>926</v>
      </c>
      <c r="S19" s="147">
        <f t="shared" si="11"/>
        <v>4.6591194968553462E-2</v>
      </c>
    </row>
    <row r="20" spans="1:19" x14ac:dyDescent="0.3">
      <c r="A20" s="54" t="s">
        <v>138</v>
      </c>
      <c r="B20" s="27">
        <f t="shared" si="0"/>
        <v>7571</v>
      </c>
      <c r="C20" s="29">
        <f t="shared" si="1"/>
        <v>7.3931936917142713E-2</v>
      </c>
      <c r="D20" s="27">
        <f t="shared" si="2"/>
        <v>9160</v>
      </c>
      <c r="E20" s="29">
        <f t="shared" si="3"/>
        <v>7.7087506101358283E-2</v>
      </c>
      <c r="F20" s="27">
        <f t="shared" si="4"/>
        <v>16731</v>
      </c>
      <c r="G20" s="29">
        <f t="shared" si="5"/>
        <v>7.5626833490785653E-2</v>
      </c>
      <c r="H20" s="148">
        <v>7303</v>
      </c>
      <c r="I20" s="147">
        <f t="shared" si="6"/>
        <v>7.8259285454038874E-2</v>
      </c>
      <c r="J20" s="145">
        <v>8743</v>
      </c>
      <c r="K20" s="147">
        <f t="shared" si="7"/>
        <v>8.0925230011662561E-2</v>
      </c>
      <c r="L20" s="145">
        <v>16046</v>
      </c>
      <c r="M20" s="144">
        <f t="shared" si="8"/>
        <v>7.9689703808180537E-2</v>
      </c>
      <c r="N20" s="146">
        <v>268</v>
      </c>
      <c r="O20" s="147">
        <f t="shared" si="9"/>
        <v>2.9492681853196874E-2</v>
      </c>
      <c r="P20" s="148">
        <v>417</v>
      </c>
      <c r="Q20" s="147">
        <f t="shared" si="10"/>
        <v>3.8654060066740825E-2</v>
      </c>
      <c r="R20" s="146">
        <v>685</v>
      </c>
      <c r="S20" s="147">
        <f t="shared" si="11"/>
        <v>3.4465408805031447E-2</v>
      </c>
    </row>
    <row r="21" spans="1:19" x14ac:dyDescent="0.3">
      <c r="A21" s="54" t="s">
        <v>139</v>
      </c>
      <c r="B21" s="27">
        <f t="shared" si="0"/>
        <v>6991</v>
      </c>
      <c r="C21" s="29">
        <f t="shared" si="1"/>
        <v>6.8268150969190963E-2</v>
      </c>
      <c r="D21" s="27">
        <f t="shared" si="2"/>
        <v>8938</v>
      </c>
      <c r="E21" s="29">
        <f t="shared" si="3"/>
        <v>7.5219228115058989E-2</v>
      </c>
      <c r="F21" s="27">
        <f t="shared" si="4"/>
        <v>15929</v>
      </c>
      <c r="G21" s="29">
        <f t="shared" si="5"/>
        <v>7.2001663419683504E-2</v>
      </c>
      <c r="H21" s="148">
        <v>6799</v>
      </c>
      <c r="I21" s="147">
        <f t="shared" si="6"/>
        <v>7.2858398165412883E-2</v>
      </c>
      <c r="J21" s="145">
        <v>8625</v>
      </c>
      <c r="K21" s="147">
        <f t="shared" si="7"/>
        <v>7.9833021714581912E-2</v>
      </c>
      <c r="L21" s="145">
        <v>15424</v>
      </c>
      <c r="M21" s="144">
        <f t="shared" si="8"/>
        <v>7.6600647609209566E-2</v>
      </c>
      <c r="N21" s="146">
        <v>192</v>
      </c>
      <c r="O21" s="147">
        <f t="shared" si="9"/>
        <v>2.1129085506767911E-2</v>
      </c>
      <c r="P21" s="148">
        <v>313</v>
      </c>
      <c r="Q21" s="147">
        <f t="shared" si="10"/>
        <v>2.9013718946978125E-2</v>
      </c>
      <c r="R21" s="146">
        <v>505</v>
      </c>
      <c r="S21" s="147">
        <f t="shared" si="11"/>
        <v>2.5408805031446539E-2</v>
      </c>
    </row>
    <row r="22" spans="1:19" x14ac:dyDescent="0.3">
      <c r="A22" s="54" t="s">
        <v>140</v>
      </c>
      <c r="B22" s="27">
        <f t="shared" si="0"/>
        <v>5642</v>
      </c>
      <c r="C22" s="29">
        <f t="shared" si="1"/>
        <v>5.509496606611005E-2</v>
      </c>
      <c r="D22" s="27">
        <f t="shared" si="2"/>
        <v>7476</v>
      </c>
      <c r="E22" s="29">
        <f t="shared" si="3"/>
        <v>6.2915523538619497E-2</v>
      </c>
      <c r="F22" s="27">
        <f t="shared" si="4"/>
        <v>13118</v>
      </c>
      <c r="G22" s="29">
        <f t="shared" si="5"/>
        <v>5.9295487522092294E-2</v>
      </c>
      <c r="H22" s="148">
        <v>5535</v>
      </c>
      <c r="I22" s="147">
        <f t="shared" si="6"/>
        <v>5.9313315759017556E-2</v>
      </c>
      <c r="J22" s="145">
        <v>7300</v>
      </c>
      <c r="K22" s="147">
        <f t="shared" si="7"/>
        <v>6.7568818378718601E-2</v>
      </c>
      <c r="L22" s="145">
        <v>12835</v>
      </c>
      <c r="M22" s="144">
        <f t="shared" si="8"/>
        <v>6.3742823655614927E-2</v>
      </c>
      <c r="N22" s="146">
        <v>107</v>
      </c>
      <c r="O22" s="147">
        <f t="shared" si="9"/>
        <v>1.1775063277209201E-2</v>
      </c>
      <c r="P22" s="148">
        <v>176</v>
      </c>
      <c r="Q22" s="147">
        <f t="shared" si="10"/>
        <v>1.6314423433444566E-2</v>
      </c>
      <c r="R22" s="146">
        <v>283</v>
      </c>
      <c r="S22" s="147">
        <f t="shared" si="11"/>
        <v>1.4238993710691823E-2</v>
      </c>
    </row>
    <row r="23" spans="1:19" x14ac:dyDescent="0.3">
      <c r="A23" s="54" t="s">
        <v>141</v>
      </c>
      <c r="B23" s="27">
        <f t="shared" si="0"/>
        <v>4521</v>
      </c>
      <c r="C23" s="29">
        <f t="shared" si="1"/>
        <v>4.4148234949465355E-2</v>
      </c>
      <c r="D23" s="27">
        <f t="shared" si="2"/>
        <v>6489</v>
      </c>
      <c r="E23" s="29">
        <f t="shared" si="3"/>
        <v>5.460926059953209E-2</v>
      </c>
      <c r="F23" s="27">
        <f t="shared" si="4"/>
        <v>11010</v>
      </c>
      <c r="G23" s="29">
        <f t="shared" si="5"/>
        <v>4.976698563944474E-2</v>
      </c>
      <c r="H23" s="148">
        <v>4461</v>
      </c>
      <c r="I23" s="147">
        <f t="shared" si="6"/>
        <v>4.780428213206455E-2</v>
      </c>
      <c r="J23" s="145">
        <v>6375</v>
      </c>
      <c r="K23" s="147">
        <f t="shared" si="7"/>
        <v>5.9007016049908365E-2</v>
      </c>
      <c r="L23" s="145">
        <v>10836</v>
      </c>
      <c r="M23" s="144">
        <f t="shared" si="8"/>
        <v>5.3815133395577981E-2</v>
      </c>
      <c r="N23" s="146">
        <v>60</v>
      </c>
      <c r="O23" s="147">
        <f t="shared" si="9"/>
        <v>6.6028392208649722E-3</v>
      </c>
      <c r="P23" s="148">
        <v>114</v>
      </c>
      <c r="Q23" s="147">
        <f t="shared" si="10"/>
        <v>1.0567296996662959E-2</v>
      </c>
      <c r="R23" s="146">
        <v>174</v>
      </c>
      <c r="S23" s="147">
        <f t="shared" si="11"/>
        <v>8.7547169811320758E-3</v>
      </c>
    </row>
    <row r="24" spans="1:19" x14ac:dyDescent="0.3">
      <c r="A24" s="54" t="s">
        <v>142</v>
      </c>
      <c r="B24" s="27">
        <f t="shared" si="0"/>
        <v>2647</v>
      </c>
      <c r="C24" s="29">
        <f t="shared" si="1"/>
        <v>2.5848347248669499E-2</v>
      </c>
      <c r="D24" s="27">
        <f t="shared" si="2"/>
        <v>4108</v>
      </c>
      <c r="E24" s="29">
        <f t="shared" si="3"/>
        <v>3.4571558413141905E-2</v>
      </c>
      <c r="F24" s="27">
        <f t="shared" si="4"/>
        <v>6755</v>
      </c>
      <c r="G24" s="29">
        <f t="shared" si="5"/>
        <v>3.0533695548996299E-2</v>
      </c>
      <c r="H24" s="148">
        <v>2622</v>
      </c>
      <c r="I24" s="147">
        <f t="shared" si="6"/>
        <v>2.8097473156304249E-2</v>
      </c>
      <c r="J24" s="145">
        <v>4055</v>
      </c>
      <c r="K24" s="147">
        <f t="shared" si="7"/>
        <v>3.7533090209000537E-2</v>
      </c>
      <c r="L24" s="145">
        <v>6677</v>
      </c>
      <c r="M24" s="144">
        <f t="shared" si="8"/>
        <v>3.3160174020143429E-2</v>
      </c>
      <c r="N24" s="146">
        <v>25</v>
      </c>
      <c r="O24" s="147">
        <f t="shared" si="9"/>
        <v>2.7511830086937384E-3</v>
      </c>
      <c r="P24" s="148">
        <v>53</v>
      </c>
      <c r="Q24" s="147">
        <f t="shared" si="10"/>
        <v>4.9128661475713754E-3</v>
      </c>
      <c r="R24" s="146">
        <v>78</v>
      </c>
      <c r="S24" s="147">
        <f t="shared" si="11"/>
        <v>3.9245283018867925E-3</v>
      </c>
    </row>
    <row r="25" spans="1:19" x14ac:dyDescent="0.3">
      <c r="A25" s="54" t="s">
        <v>143</v>
      </c>
      <c r="B25" s="27">
        <f t="shared" si="0"/>
        <v>1696</v>
      </c>
      <c r="C25" s="29">
        <f t="shared" si="1"/>
        <v>1.6561691323665837E-2</v>
      </c>
      <c r="D25" s="27">
        <f t="shared" si="2"/>
        <v>3521</v>
      </c>
      <c r="E25" s="29">
        <f t="shared" si="3"/>
        <v>2.9631562116035213E-2</v>
      </c>
      <c r="F25" s="27">
        <f t="shared" si="4"/>
        <v>5217</v>
      </c>
      <c r="G25" s="29">
        <f t="shared" si="5"/>
        <v>2.358168611089766E-2</v>
      </c>
      <c r="H25" s="148">
        <v>1683</v>
      </c>
      <c r="I25" s="147">
        <f t="shared" si="6"/>
        <v>1.8035105767376068E-2</v>
      </c>
      <c r="J25" s="145">
        <v>3501</v>
      </c>
      <c r="K25" s="147">
        <f t="shared" si="7"/>
        <v>3.2405264814232032E-2</v>
      </c>
      <c r="L25" s="145">
        <v>5184</v>
      </c>
      <c r="M25" s="144">
        <f t="shared" si="8"/>
        <v>2.5745445876954251E-2</v>
      </c>
      <c r="N25" s="146">
        <v>13</v>
      </c>
      <c r="O25" s="147">
        <f t="shared" si="9"/>
        <v>1.4306151645207439E-3</v>
      </c>
      <c r="P25" s="148">
        <v>20</v>
      </c>
      <c r="Q25" s="147">
        <f t="shared" si="10"/>
        <v>1.8539117538005192E-3</v>
      </c>
      <c r="R25" s="146">
        <v>33</v>
      </c>
      <c r="S25" s="147">
        <f t="shared" si="11"/>
        <v>1.660377358490566E-3</v>
      </c>
    </row>
    <row r="26" spans="1:19" x14ac:dyDescent="0.3">
      <c r="A26" s="54" t="s">
        <v>144</v>
      </c>
      <c r="B26" s="27">
        <f t="shared" si="0"/>
        <v>863</v>
      </c>
      <c r="C26" s="29">
        <f t="shared" si="1"/>
        <v>8.4273228846247737E-3</v>
      </c>
      <c r="D26" s="27">
        <f t="shared" si="2"/>
        <v>2295</v>
      </c>
      <c r="E26" s="29">
        <f t="shared" si="3"/>
        <v>1.9313954858364332E-2</v>
      </c>
      <c r="F26" s="27">
        <f t="shared" si="4"/>
        <v>3158</v>
      </c>
      <c r="G26" s="29">
        <f t="shared" si="5"/>
        <v>1.4274672175237648E-2</v>
      </c>
      <c r="H26" s="148">
        <v>861</v>
      </c>
      <c r="I26" s="147">
        <f t="shared" si="6"/>
        <v>9.2265157847360637E-3</v>
      </c>
      <c r="J26" s="145">
        <v>2288</v>
      </c>
      <c r="K26" s="147">
        <f t="shared" si="7"/>
        <v>2.1177733760343584E-2</v>
      </c>
      <c r="L26" s="145">
        <v>3149</v>
      </c>
      <c r="M26" s="144">
        <f t="shared" si="8"/>
        <v>1.5638967798327342E-2</v>
      </c>
      <c r="N26" s="146">
        <v>2</v>
      </c>
      <c r="O26" s="147">
        <f t="shared" si="9"/>
        <v>2.2009464069549907E-4</v>
      </c>
      <c r="P26" s="148">
        <v>7</v>
      </c>
      <c r="Q26" s="147">
        <f t="shared" si="10"/>
        <v>6.4886911383018166E-4</v>
      </c>
      <c r="R26" s="146">
        <v>9</v>
      </c>
      <c r="S26" s="147">
        <f t="shared" si="11"/>
        <v>4.5283018867924528E-4</v>
      </c>
    </row>
    <row r="27" spans="1:19" x14ac:dyDescent="0.3">
      <c r="A27" s="54" t="s">
        <v>145</v>
      </c>
      <c r="B27" s="27">
        <f t="shared" si="0"/>
        <v>194</v>
      </c>
      <c r="C27" s="29">
        <f t="shared" si="1"/>
        <v>1.8944387481080024E-3</v>
      </c>
      <c r="D27" s="27">
        <f t="shared" si="2"/>
        <v>718</v>
      </c>
      <c r="E27" s="29">
        <f t="shared" si="3"/>
        <v>6.042448622355377E-3</v>
      </c>
      <c r="F27" s="27">
        <f t="shared" si="4"/>
        <v>912</v>
      </c>
      <c r="G27" s="29">
        <f t="shared" si="5"/>
        <v>4.1223879112782568E-3</v>
      </c>
      <c r="H27" s="148">
        <v>194</v>
      </c>
      <c r="I27" s="147">
        <f t="shared" si="6"/>
        <v>2.0789129642727021E-3</v>
      </c>
      <c r="J27" s="145">
        <v>714</v>
      </c>
      <c r="K27" s="147">
        <f t="shared" si="7"/>
        <v>6.6087857975897371E-3</v>
      </c>
      <c r="L27" s="145">
        <v>908</v>
      </c>
      <c r="M27" s="144">
        <f t="shared" si="8"/>
        <v>4.5094260911023266E-3</v>
      </c>
      <c r="N27" s="146">
        <v>0</v>
      </c>
      <c r="O27" s="147">
        <f t="shared" si="9"/>
        <v>0</v>
      </c>
      <c r="P27" s="148">
        <v>4</v>
      </c>
      <c r="Q27" s="147">
        <f t="shared" si="10"/>
        <v>3.707823507601038E-4</v>
      </c>
      <c r="R27" s="146">
        <v>4</v>
      </c>
      <c r="S27" s="147">
        <f t="shared" si="11"/>
        <v>2.0125786163522014E-4</v>
      </c>
    </row>
    <row r="28" spans="1:19" x14ac:dyDescent="0.3">
      <c r="A28" s="54" t="s">
        <v>146</v>
      </c>
      <c r="B28" s="27">
        <f t="shared" si="0"/>
        <v>29</v>
      </c>
      <c r="C28" s="29">
        <f t="shared" si="1"/>
        <v>2.8318929739758799E-4</v>
      </c>
      <c r="D28" s="27">
        <f t="shared" si="2"/>
        <v>117</v>
      </c>
      <c r="E28" s="29">
        <f t="shared" si="3"/>
        <v>9.8463299277935811E-4</v>
      </c>
      <c r="F28" s="27">
        <f t="shared" si="4"/>
        <v>146</v>
      </c>
      <c r="G28" s="29">
        <f t="shared" si="5"/>
        <v>6.599436787791946E-4</v>
      </c>
      <c r="H28" s="148">
        <v>29</v>
      </c>
      <c r="I28" s="147">
        <f t="shared" si="6"/>
        <v>3.1076534002014616E-4</v>
      </c>
      <c r="J28" s="145">
        <v>116</v>
      </c>
      <c r="K28" s="147">
        <f t="shared" si="7"/>
        <v>1.0736962920453914E-3</v>
      </c>
      <c r="L28" s="145">
        <v>145</v>
      </c>
      <c r="M28" s="144">
        <f t="shared" si="8"/>
        <v>7.2011760265400585E-4</v>
      </c>
      <c r="N28" s="146">
        <v>0</v>
      </c>
      <c r="O28" s="147">
        <f t="shared" si="9"/>
        <v>0</v>
      </c>
      <c r="P28" s="148">
        <v>1</v>
      </c>
      <c r="Q28" s="147">
        <f t="shared" si="10"/>
        <v>9.269558769002595E-5</v>
      </c>
      <c r="R28" s="146">
        <v>1</v>
      </c>
      <c r="S28" s="147">
        <f t="shared" si="11"/>
        <v>5.0314465408805034E-5</v>
      </c>
    </row>
    <row r="29" spans="1:19" x14ac:dyDescent="0.3">
      <c r="A29" s="114" t="s">
        <v>147</v>
      </c>
      <c r="B29" s="27">
        <f t="shared" si="0"/>
        <v>2</v>
      </c>
      <c r="C29" s="29">
        <f t="shared" si="1"/>
        <v>1.953029637224745E-5</v>
      </c>
      <c r="D29" s="27">
        <f t="shared" si="2"/>
        <v>9</v>
      </c>
      <c r="E29" s="29">
        <f t="shared" si="3"/>
        <v>7.5740999444566011E-5</v>
      </c>
      <c r="F29" s="27">
        <f t="shared" si="4"/>
        <v>11</v>
      </c>
      <c r="G29" s="29">
        <f t="shared" si="5"/>
        <v>4.9721784017610552E-5</v>
      </c>
      <c r="H29" s="148">
        <v>2</v>
      </c>
      <c r="I29" s="147">
        <f t="shared" si="6"/>
        <v>2.1432092415182495E-5</v>
      </c>
      <c r="J29" s="145">
        <v>9</v>
      </c>
      <c r="K29" s="147">
        <f t="shared" si="7"/>
        <v>8.3304022658694163E-5</v>
      </c>
      <c r="L29" s="145">
        <v>11</v>
      </c>
      <c r="M29" s="144">
        <f t="shared" si="8"/>
        <v>5.4629611235821135E-5</v>
      </c>
      <c r="N29" s="146">
        <v>0</v>
      </c>
      <c r="O29" s="147">
        <f t="shared" si="9"/>
        <v>0</v>
      </c>
      <c r="P29" s="148">
        <v>0</v>
      </c>
      <c r="Q29" s="147">
        <f t="shared" si="10"/>
        <v>0</v>
      </c>
      <c r="R29" s="146">
        <v>0</v>
      </c>
      <c r="S29" s="147">
        <f t="shared" si="11"/>
        <v>0</v>
      </c>
    </row>
    <row r="30" spans="1:19" x14ac:dyDescent="0.3">
      <c r="A30" s="54" t="s">
        <v>148</v>
      </c>
      <c r="B30" s="256">
        <f t="shared" si="0"/>
        <v>2</v>
      </c>
      <c r="C30" s="257">
        <f t="shared" si="1"/>
        <v>1.953029637224745E-5</v>
      </c>
      <c r="D30" s="256">
        <f t="shared" si="2"/>
        <v>4</v>
      </c>
      <c r="E30" s="257">
        <f t="shared" si="3"/>
        <v>3.3662666419807112E-5</v>
      </c>
      <c r="F30" s="256">
        <f t="shared" si="4"/>
        <v>6</v>
      </c>
      <c r="G30" s="258">
        <f t="shared" si="5"/>
        <v>2.7120973100514848E-5</v>
      </c>
      <c r="H30" s="246">
        <v>2</v>
      </c>
      <c r="I30" s="150">
        <f t="shared" si="6"/>
        <v>2.1432092415182495E-5</v>
      </c>
      <c r="J30" s="151">
        <v>4</v>
      </c>
      <c r="K30" s="150">
        <f t="shared" si="7"/>
        <v>3.7024010070530737E-5</v>
      </c>
      <c r="L30" s="151">
        <v>6</v>
      </c>
      <c r="M30" s="248">
        <f t="shared" si="8"/>
        <v>2.9797969764993344E-5</v>
      </c>
      <c r="N30" s="149">
        <v>0</v>
      </c>
      <c r="O30" s="150">
        <f t="shared" si="9"/>
        <v>0</v>
      </c>
      <c r="P30" s="246">
        <v>0</v>
      </c>
      <c r="Q30" s="150">
        <f t="shared" si="10"/>
        <v>0</v>
      </c>
      <c r="R30" s="149">
        <v>0</v>
      </c>
      <c r="S30" s="150">
        <f t="shared" si="11"/>
        <v>0</v>
      </c>
    </row>
    <row r="31" spans="1:19" x14ac:dyDescent="0.3">
      <c r="B31" s="118"/>
      <c r="C31" s="118"/>
      <c r="D31" s="118"/>
      <c r="E31" s="118"/>
      <c r="F31" s="118"/>
      <c r="G31" s="11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</row>
    <row r="32" spans="1:19" x14ac:dyDescent="0.3">
      <c r="A32" s="6" t="s">
        <v>68</v>
      </c>
    </row>
    <row r="33" spans="1:12" x14ac:dyDescent="0.3">
      <c r="A33" s="252" t="s">
        <v>43</v>
      </c>
      <c r="B33" s="252"/>
      <c r="C33" s="252"/>
      <c r="D33" s="252"/>
      <c r="E33" s="252"/>
      <c r="F33" s="249"/>
      <c r="G33" s="252"/>
      <c r="H33" s="27"/>
      <c r="J33" s="27"/>
      <c r="L33" s="27"/>
    </row>
    <row r="34" spans="1:12" x14ac:dyDescent="0.3">
      <c r="A34" s="252"/>
      <c r="B34" s="252"/>
      <c r="C34" s="252"/>
      <c r="D34" s="252"/>
      <c r="E34" s="252"/>
      <c r="F34" s="252"/>
      <c r="G34" s="252"/>
      <c r="H34" s="27"/>
      <c r="J34" s="27"/>
      <c r="L34" s="27"/>
    </row>
    <row r="54" spans="1:1" x14ac:dyDescent="0.3">
      <c r="A54" s="2"/>
    </row>
  </sheetData>
  <mergeCells count="5">
    <mergeCell ref="A1:E1"/>
    <mergeCell ref="N6:S6"/>
    <mergeCell ref="B6:G6"/>
    <mergeCell ref="H6:M6"/>
    <mergeCell ref="A6:A7"/>
  </mergeCells>
  <hyperlinks>
    <hyperlink ref="A5" location="ÍNDICE!A1" display="Regresar al Índice" xr:uid="{00000000-0004-0000-0300-000000000000}"/>
  </hyperlinks>
  <pageMargins left="0.7" right="0.7" top="0.75" bottom="0.75" header="0.3" footer="0.3"/>
  <pageSetup paperSize="9" orientation="portrait" r:id="rId1"/>
  <ignoredErrors>
    <ignoredError sqref="C8 C9:C3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F73"/>
  <sheetViews>
    <sheetView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G1" sqref="G1"/>
    </sheetView>
  </sheetViews>
  <sheetFormatPr baseColWidth="10" defaultRowHeight="13" x14ac:dyDescent="0.3"/>
  <cols>
    <col min="1" max="1" width="3" bestFit="1" customWidth="1"/>
    <col min="2" max="2" width="41.1796875" customWidth="1"/>
    <col min="3" max="3" width="19.54296875" style="83" customWidth="1"/>
    <col min="4" max="4" width="15.453125" style="83" customWidth="1"/>
    <col min="5" max="5" width="17.54296875" style="83" customWidth="1"/>
  </cols>
  <sheetData>
    <row r="1" spans="1:6" x14ac:dyDescent="0.3">
      <c r="B1" s="268" t="s">
        <v>316</v>
      </c>
      <c r="C1" s="268"/>
      <c r="D1" s="268"/>
      <c r="E1" s="268"/>
      <c r="F1" s="268"/>
    </row>
    <row r="2" spans="1:6" x14ac:dyDescent="0.3">
      <c r="B2" s="36"/>
      <c r="C2" s="80"/>
      <c r="D2" s="80"/>
      <c r="E2" s="80"/>
      <c r="F2" s="36"/>
    </row>
    <row r="3" spans="1:6" x14ac:dyDescent="0.3">
      <c r="B3" s="36"/>
      <c r="C3" s="80"/>
      <c r="D3" s="80"/>
      <c r="E3" s="80"/>
      <c r="F3" s="36"/>
    </row>
    <row r="4" spans="1:6" ht="12" customHeight="1" x14ac:dyDescent="0.3">
      <c r="B4" s="14"/>
      <c r="C4" s="81"/>
      <c r="D4" s="81"/>
      <c r="E4" s="81"/>
      <c r="F4" s="14"/>
    </row>
    <row r="5" spans="1:6" ht="15.5" x14ac:dyDescent="0.35">
      <c r="C5" s="82" t="s">
        <v>67</v>
      </c>
    </row>
    <row r="6" spans="1:6" x14ac:dyDescent="0.3">
      <c r="B6" s="43" t="s">
        <v>90</v>
      </c>
    </row>
    <row r="7" spans="1:6" x14ac:dyDescent="0.3">
      <c r="B7" s="5" t="s">
        <v>0</v>
      </c>
      <c r="C7" s="84" t="s">
        <v>40</v>
      </c>
      <c r="D7" s="84" t="s">
        <v>41</v>
      </c>
      <c r="E7" s="84" t="s">
        <v>42</v>
      </c>
    </row>
    <row r="8" spans="1:6" x14ac:dyDescent="0.3">
      <c r="B8" s="5" t="s">
        <v>37</v>
      </c>
      <c r="C8" s="152">
        <v>221321</v>
      </c>
      <c r="D8" s="152">
        <v>19875</v>
      </c>
      <c r="E8" s="232">
        <f>D8/C8</f>
        <v>8.9801690756864463E-2</v>
      </c>
    </row>
    <row r="9" spans="1:6" x14ac:dyDescent="0.3">
      <c r="A9">
        <v>1</v>
      </c>
      <c r="B9" s="3" t="s">
        <v>1</v>
      </c>
      <c r="C9" s="153">
        <v>3159</v>
      </c>
      <c r="D9" s="153">
        <v>333</v>
      </c>
      <c r="E9" s="232">
        <f t="shared" ref="E9:E70" si="0">D9/C9</f>
        <v>0.10541310541310542</v>
      </c>
    </row>
    <row r="10" spans="1:6" x14ac:dyDescent="0.3">
      <c r="A10">
        <v>2</v>
      </c>
      <c r="B10" s="3" t="s">
        <v>38</v>
      </c>
      <c r="C10" s="153">
        <v>325</v>
      </c>
      <c r="D10" s="153">
        <v>6</v>
      </c>
      <c r="E10" s="232">
        <f t="shared" si="0"/>
        <v>1.8461538461538463E-2</v>
      </c>
    </row>
    <row r="11" spans="1:6" x14ac:dyDescent="0.3">
      <c r="A11">
        <v>3</v>
      </c>
      <c r="B11" s="3" t="s">
        <v>2</v>
      </c>
      <c r="C11" s="153">
        <v>92</v>
      </c>
      <c r="D11" s="153">
        <v>6</v>
      </c>
      <c r="E11" s="232">
        <f t="shared" si="0"/>
        <v>6.5217391304347824E-2</v>
      </c>
    </row>
    <row r="12" spans="1:6" x14ac:dyDescent="0.3">
      <c r="A12">
        <v>4</v>
      </c>
      <c r="B12" s="4" t="s">
        <v>3</v>
      </c>
      <c r="C12" s="153">
        <v>8504</v>
      </c>
      <c r="D12" s="153">
        <v>1003</v>
      </c>
      <c r="E12" s="232">
        <f t="shared" si="0"/>
        <v>0.1179444967074318</v>
      </c>
    </row>
    <row r="13" spans="1:6" x14ac:dyDescent="0.3">
      <c r="A13">
        <v>5</v>
      </c>
      <c r="B13" s="3" t="s">
        <v>4</v>
      </c>
      <c r="C13" s="153">
        <v>259</v>
      </c>
      <c r="D13" s="153">
        <v>9</v>
      </c>
      <c r="E13" s="232">
        <f t="shared" si="0"/>
        <v>3.4749034749034749E-2</v>
      </c>
    </row>
    <row r="14" spans="1:6" x14ac:dyDescent="0.3">
      <c r="A14">
        <v>6</v>
      </c>
      <c r="B14" s="3" t="s">
        <v>5</v>
      </c>
      <c r="C14" s="153">
        <v>6052</v>
      </c>
      <c r="D14" s="153">
        <v>423</v>
      </c>
      <c r="E14" s="232">
        <f t="shared" si="0"/>
        <v>6.9894249834765373E-2</v>
      </c>
    </row>
    <row r="15" spans="1:6" x14ac:dyDescent="0.3">
      <c r="A15">
        <v>7</v>
      </c>
      <c r="B15" s="3" t="s">
        <v>6</v>
      </c>
      <c r="C15" s="153">
        <v>10966</v>
      </c>
      <c r="D15" s="153">
        <v>1314</v>
      </c>
      <c r="E15" s="232">
        <f t="shared" si="0"/>
        <v>0.11982491336859384</v>
      </c>
    </row>
    <row r="16" spans="1:6" x14ac:dyDescent="0.3">
      <c r="A16">
        <v>8</v>
      </c>
      <c r="B16" s="3" t="s">
        <v>7</v>
      </c>
      <c r="C16" s="153">
        <v>8685</v>
      </c>
      <c r="D16" s="153">
        <v>437</v>
      </c>
      <c r="E16" s="232">
        <f t="shared" si="0"/>
        <v>5.0316637881404717E-2</v>
      </c>
    </row>
    <row r="17" spans="1:5" x14ac:dyDescent="0.3">
      <c r="A17">
        <v>9</v>
      </c>
      <c r="B17" s="3" t="s">
        <v>8</v>
      </c>
      <c r="C17" s="153">
        <v>7131</v>
      </c>
      <c r="D17" s="153">
        <v>405</v>
      </c>
      <c r="E17" s="232">
        <f t="shared" si="0"/>
        <v>5.679427850231384E-2</v>
      </c>
    </row>
    <row r="18" spans="1:5" x14ac:dyDescent="0.3">
      <c r="A18">
        <v>10</v>
      </c>
      <c r="B18" s="3" t="s">
        <v>121</v>
      </c>
      <c r="C18" s="153">
        <v>168</v>
      </c>
      <c r="D18" s="153">
        <v>8</v>
      </c>
      <c r="E18" s="232">
        <f t="shared" si="0"/>
        <v>4.7619047619047616E-2</v>
      </c>
    </row>
    <row r="19" spans="1:5" x14ac:dyDescent="0.3">
      <c r="A19">
        <v>11</v>
      </c>
      <c r="B19" s="3" t="s">
        <v>122</v>
      </c>
      <c r="C19" s="153">
        <v>1184</v>
      </c>
      <c r="D19" s="153">
        <v>64</v>
      </c>
      <c r="E19" s="232">
        <f t="shared" si="0"/>
        <v>5.4054054054054057E-2</v>
      </c>
    </row>
    <row r="20" spans="1:5" x14ac:dyDescent="0.3">
      <c r="A20">
        <v>12</v>
      </c>
      <c r="B20" s="3" t="s">
        <v>9</v>
      </c>
      <c r="C20" s="153">
        <v>13901</v>
      </c>
      <c r="D20" s="153">
        <v>1424</v>
      </c>
      <c r="E20" s="232">
        <f t="shared" si="0"/>
        <v>0.10243867347672829</v>
      </c>
    </row>
    <row r="21" spans="1:5" x14ac:dyDescent="0.3">
      <c r="A21">
        <v>13</v>
      </c>
      <c r="B21" s="3" t="s">
        <v>123</v>
      </c>
      <c r="C21" s="153">
        <v>336</v>
      </c>
      <c r="D21" s="153">
        <v>5</v>
      </c>
      <c r="E21" s="232">
        <f t="shared" si="0"/>
        <v>1.488095238095238E-2</v>
      </c>
    </row>
    <row r="22" spans="1:5" x14ac:dyDescent="0.3">
      <c r="A22">
        <v>14</v>
      </c>
      <c r="B22" s="3" t="s">
        <v>277</v>
      </c>
      <c r="C22" s="153">
        <v>3069</v>
      </c>
      <c r="D22" s="153">
        <v>153</v>
      </c>
      <c r="E22" s="232">
        <f t="shared" si="0"/>
        <v>4.9853372434017593E-2</v>
      </c>
    </row>
    <row r="23" spans="1:5" x14ac:dyDescent="0.3">
      <c r="A23">
        <v>15</v>
      </c>
      <c r="B23" s="3" t="s">
        <v>10</v>
      </c>
      <c r="C23" s="153">
        <v>6736</v>
      </c>
      <c r="D23" s="153">
        <v>764</v>
      </c>
      <c r="E23" s="232">
        <f t="shared" si="0"/>
        <v>0.11342042755344418</v>
      </c>
    </row>
    <row r="24" spans="1:5" x14ac:dyDescent="0.3">
      <c r="A24">
        <v>16</v>
      </c>
      <c r="B24" s="3" t="s">
        <v>11</v>
      </c>
      <c r="C24" s="153">
        <v>557</v>
      </c>
      <c r="D24" s="153">
        <v>64</v>
      </c>
      <c r="E24" s="232">
        <f t="shared" si="0"/>
        <v>0.11490125673249552</v>
      </c>
    </row>
    <row r="25" spans="1:5" x14ac:dyDescent="0.3">
      <c r="A25">
        <v>17</v>
      </c>
      <c r="B25" s="3" t="s">
        <v>278</v>
      </c>
      <c r="C25" s="153">
        <v>13298</v>
      </c>
      <c r="D25" s="153">
        <v>1803</v>
      </c>
      <c r="E25" s="232">
        <f t="shared" si="0"/>
        <v>0.13558429839073544</v>
      </c>
    </row>
    <row r="26" spans="1:5" x14ac:dyDescent="0.3">
      <c r="A26">
        <v>18</v>
      </c>
      <c r="B26" s="3" t="s">
        <v>12</v>
      </c>
      <c r="C26" s="153">
        <v>19866</v>
      </c>
      <c r="D26" s="153">
        <v>1078</v>
      </c>
      <c r="E26" s="232">
        <f t="shared" si="0"/>
        <v>5.4263565891472867E-2</v>
      </c>
    </row>
    <row r="27" spans="1:5" x14ac:dyDescent="0.3">
      <c r="A27">
        <v>19</v>
      </c>
      <c r="B27" s="3" t="s">
        <v>13</v>
      </c>
      <c r="C27" s="153">
        <v>1889</v>
      </c>
      <c r="D27" s="153">
        <v>103</v>
      </c>
      <c r="E27" s="232">
        <f t="shared" si="0"/>
        <v>5.4526204340921119E-2</v>
      </c>
    </row>
    <row r="28" spans="1:5" x14ac:dyDescent="0.3">
      <c r="A28">
        <v>20</v>
      </c>
      <c r="B28" s="3" t="s">
        <v>14</v>
      </c>
      <c r="C28" s="153">
        <v>7977</v>
      </c>
      <c r="D28" s="153">
        <v>279</v>
      </c>
      <c r="E28" s="232">
        <f t="shared" si="0"/>
        <v>3.4975554719819481E-2</v>
      </c>
    </row>
    <row r="29" spans="1:5" x14ac:dyDescent="0.3">
      <c r="A29">
        <v>21</v>
      </c>
      <c r="B29" s="3" t="s">
        <v>279</v>
      </c>
      <c r="C29" s="153">
        <v>1502</v>
      </c>
      <c r="D29" s="153">
        <v>78</v>
      </c>
      <c r="E29" s="232">
        <f t="shared" si="0"/>
        <v>5.1930758988015982E-2</v>
      </c>
    </row>
    <row r="30" spans="1:5" x14ac:dyDescent="0.3">
      <c r="A30">
        <v>22</v>
      </c>
      <c r="B30" s="3" t="s">
        <v>280</v>
      </c>
      <c r="C30" s="153">
        <v>1850</v>
      </c>
      <c r="D30" s="153">
        <v>141</v>
      </c>
      <c r="E30" s="232">
        <f t="shared" si="0"/>
        <v>7.6216216216216215E-2</v>
      </c>
    </row>
    <row r="31" spans="1:5" x14ac:dyDescent="0.3">
      <c r="A31">
        <v>23</v>
      </c>
      <c r="B31" s="3" t="s">
        <v>153</v>
      </c>
      <c r="C31" s="153">
        <v>368</v>
      </c>
      <c r="D31" s="153">
        <v>12</v>
      </c>
      <c r="E31" s="232">
        <f t="shared" si="0"/>
        <v>3.2608695652173912E-2</v>
      </c>
    </row>
    <row r="32" spans="1:5" x14ac:dyDescent="0.3">
      <c r="A32">
        <v>24</v>
      </c>
      <c r="B32" s="3" t="s">
        <v>15</v>
      </c>
      <c r="C32" s="153">
        <v>2691</v>
      </c>
      <c r="D32" s="153">
        <v>213</v>
      </c>
      <c r="E32" s="232">
        <f t="shared" si="0"/>
        <v>7.9152731326644368E-2</v>
      </c>
    </row>
    <row r="33" spans="1:5" x14ac:dyDescent="0.3">
      <c r="A33">
        <v>25</v>
      </c>
      <c r="B33" s="3" t="s">
        <v>16</v>
      </c>
      <c r="C33" s="153">
        <v>661</v>
      </c>
      <c r="D33" s="153">
        <v>33</v>
      </c>
      <c r="E33" s="232">
        <f t="shared" si="0"/>
        <v>4.9924357034795766E-2</v>
      </c>
    </row>
    <row r="34" spans="1:5" x14ac:dyDescent="0.3">
      <c r="A34">
        <v>26</v>
      </c>
      <c r="B34" s="3" t="s">
        <v>17</v>
      </c>
      <c r="C34" s="153">
        <v>866</v>
      </c>
      <c r="D34" s="153">
        <v>31</v>
      </c>
      <c r="E34" s="232">
        <f t="shared" si="0"/>
        <v>3.5796766743648963E-2</v>
      </c>
    </row>
    <row r="35" spans="1:5" x14ac:dyDescent="0.3">
      <c r="A35">
        <v>27</v>
      </c>
      <c r="B35" s="3" t="s">
        <v>18</v>
      </c>
      <c r="C35" s="153">
        <v>212</v>
      </c>
      <c r="D35" s="153">
        <v>16</v>
      </c>
      <c r="E35" s="232">
        <f t="shared" si="0"/>
        <v>7.5471698113207544E-2</v>
      </c>
    </row>
    <row r="36" spans="1:5" x14ac:dyDescent="0.3">
      <c r="A36">
        <v>28</v>
      </c>
      <c r="B36" s="3" t="s">
        <v>19</v>
      </c>
      <c r="C36" s="153">
        <v>224</v>
      </c>
      <c r="D36" s="153">
        <v>18</v>
      </c>
      <c r="E36" s="232">
        <f t="shared" si="0"/>
        <v>8.0357142857142863E-2</v>
      </c>
    </row>
    <row r="37" spans="1:5" x14ac:dyDescent="0.3">
      <c r="A37">
        <v>29</v>
      </c>
      <c r="B37" s="3" t="s">
        <v>281</v>
      </c>
      <c r="C37" s="153">
        <v>4969</v>
      </c>
      <c r="D37" s="153">
        <v>217</v>
      </c>
      <c r="E37" s="232">
        <f t="shared" si="0"/>
        <v>4.3670758703964578E-2</v>
      </c>
    </row>
    <row r="38" spans="1:5" x14ac:dyDescent="0.3">
      <c r="A38">
        <v>30</v>
      </c>
      <c r="B38" s="3" t="s">
        <v>282</v>
      </c>
      <c r="C38" s="153">
        <v>94</v>
      </c>
      <c r="D38" s="153">
        <v>5</v>
      </c>
      <c r="E38" s="232">
        <f t="shared" si="0"/>
        <v>5.3191489361702128E-2</v>
      </c>
    </row>
    <row r="39" spans="1:5" x14ac:dyDescent="0.3">
      <c r="A39">
        <v>31</v>
      </c>
      <c r="B39" s="3" t="s">
        <v>20</v>
      </c>
      <c r="C39" s="153">
        <v>811</v>
      </c>
      <c r="D39" s="153">
        <v>105</v>
      </c>
      <c r="E39" s="232">
        <f t="shared" si="0"/>
        <v>0.12946979038224415</v>
      </c>
    </row>
    <row r="40" spans="1:5" x14ac:dyDescent="0.3">
      <c r="A40">
        <v>32</v>
      </c>
      <c r="B40" s="3" t="s">
        <v>283</v>
      </c>
      <c r="C40" s="153">
        <v>205</v>
      </c>
      <c r="D40" s="153">
        <v>8</v>
      </c>
      <c r="E40" s="232">
        <f t="shared" si="0"/>
        <v>3.9024390243902439E-2</v>
      </c>
    </row>
    <row r="41" spans="1:5" x14ac:dyDescent="0.3">
      <c r="A41">
        <v>33</v>
      </c>
      <c r="B41" s="3" t="s">
        <v>21</v>
      </c>
      <c r="C41" s="153">
        <v>107</v>
      </c>
      <c r="D41" s="153">
        <v>4</v>
      </c>
      <c r="E41" s="232">
        <f t="shared" si="0"/>
        <v>3.7383177570093455E-2</v>
      </c>
    </row>
    <row r="42" spans="1:5" x14ac:dyDescent="0.3">
      <c r="A42">
        <v>34</v>
      </c>
      <c r="B42" s="3" t="s">
        <v>22</v>
      </c>
      <c r="C42" s="153">
        <v>3043</v>
      </c>
      <c r="D42" s="153">
        <v>174</v>
      </c>
      <c r="E42" s="232">
        <f t="shared" si="0"/>
        <v>5.7180414065067367E-2</v>
      </c>
    </row>
    <row r="43" spans="1:5" x14ac:dyDescent="0.3">
      <c r="A43">
        <v>35</v>
      </c>
      <c r="B43" s="3" t="s">
        <v>23</v>
      </c>
      <c r="C43" s="153">
        <v>916</v>
      </c>
      <c r="D43" s="153">
        <v>35</v>
      </c>
      <c r="E43" s="232">
        <f t="shared" si="0"/>
        <v>3.8209606986899562E-2</v>
      </c>
    </row>
    <row r="44" spans="1:5" x14ac:dyDescent="0.3">
      <c r="A44">
        <v>36</v>
      </c>
      <c r="B44" s="3" t="s">
        <v>24</v>
      </c>
      <c r="C44" s="153">
        <v>7007</v>
      </c>
      <c r="D44" s="153">
        <v>429</v>
      </c>
      <c r="E44" s="232">
        <f t="shared" si="0"/>
        <v>6.1224489795918366E-2</v>
      </c>
    </row>
    <row r="45" spans="1:5" x14ac:dyDescent="0.3">
      <c r="A45">
        <v>37</v>
      </c>
      <c r="B45" s="3" t="s">
        <v>25</v>
      </c>
      <c r="C45" s="153">
        <v>131</v>
      </c>
      <c r="D45" s="153">
        <v>2</v>
      </c>
      <c r="E45" s="232">
        <f t="shared" si="0"/>
        <v>1.5267175572519083E-2</v>
      </c>
    </row>
    <row r="46" spans="1:5" x14ac:dyDescent="0.3">
      <c r="A46">
        <v>38</v>
      </c>
      <c r="B46" s="3" t="s">
        <v>26</v>
      </c>
      <c r="C46" s="153">
        <v>1600</v>
      </c>
      <c r="D46" s="153">
        <v>160</v>
      </c>
      <c r="E46" s="232">
        <f t="shared" si="0"/>
        <v>0.1</v>
      </c>
    </row>
    <row r="47" spans="1:5" x14ac:dyDescent="0.3">
      <c r="A47">
        <v>39</v>
      </c>
      <c r="B47" s="3" t="s">
        <v>27</v>
      </c>
      <c r="C47" s="153">
        <v>4063</v>
      </c>
      <c r="D47" s="153">
        <v>227</v>
      </c>
      <c r="E47" s="232">
        <f t="shared" si="0"/>
        <v>5.5870046763475262E-2</v>
      </c>
    </row>
    <row r="48" spans="1:5" x14ac:dyDescent="0.3">
      <c r="A48">
        <v>40</v>
      </c>
      <c r="B48" s="3" t="s">
        <v>28</v>
      </c>
      <c r="C48" s="153">
        <v>184</v>
      </c>
      <c r="D48" s="153">
        <v>7</v>
      </c>
      <c r="E48" s="232">
        <f t="shared" si="0"/>
        <v>3.8043478260869568E-2</v>
      </c>
    </row>
    <row r="49" spans="1:5" x14ac:dyDescent="0.3">
      <c r="A49">
        <v>41</v>
      </c>
      <c r="B49" s="3" t="s">
        <v>29</v>
      </c>
      <c r="C49" s="153">
        <v>40</v>
      </c>
      <c r="D49" s="153">
        <v>4</v>
      </c>
      <c r="E49" s="232">
        <f t="shared" si="0"/>
        <v>0.1</v>
      </c>
    </row>
    <row r="50" spans="1:5" x14ac:dyDescent="0.3">
      <c r="A50">
        <v>42</v>
      </c>
      <c r="B50" s="3" t="s">
        <v>284</v>
      </c>
      <c r="C50" s="153">
        <v>2945</v>
      </c>
      <c r="D50" s="153">
        <v>177</v>
      </c>
      <c r="E50" s="232">
        <f t="shared" si="0"/>
        <v>6.0101867572156194E-2</v>
      </c>
    </row>
    <row r="51" spans="1:5" x14ac:dyDescent="0.3">
      <c r="A51">
        <v>43</v>
      </c>
      <c r="B51" s="3" t="s">
        <v>30</v>
      </c>
      <c r="C51" s="153">
        <v>187</v>
      </c>
      <c r="D51" s="153">
        <v>14</v>
      </c>
      <c r="E51" s="232">
        <f t="shared" si="0"/>
        <v>7.4866310160427801E-2</v>
      </c>
    </row>
    <row r="52" spans="1:5" x14ac:dyDescent="0.3">
      <c r="A52">
        <v>44</v>
      </c>
      <c r="B52" s="3" t="s">
        <v>285</v>
      </c>
      <c r="C52" s="153">
        <v>16011</v>
      </c>
      <c r="D52" s="153">
        <v>2178</v>
      </c>
      <c r="E52" s="232">
        <f t="shared" si="0"/>
        <v>0.13603147835862844</v>
      </c>
    </row>
    <row r="53" spans="1:5" x14ac:dyDescent="0.3">
      <c r="A53">
        <v>45</v>
      </c>
      <c r="B53" s="3" t="s">
        <v>286</v>
      </c>
      <c r="C53" s="153">
        <v>331</v>
      </c>
      <c r="D53" s="153">
        <v>8</v>
      </c>
      <c r="E53" s="232">
        <f t="shared" si="0"/>
        <v>2.4169184290030211E-2</v>
      </c>
    </row>
    <row r="54" spans="1:5" x14ac:dyDescent="0.3">
      <c r="A54">
        <v>46</v>
      </c>
      <c r="B54" s="3" t="s">
        <v>331</v>
      </c>
      <c r="C54" s="153">
        <v>856</v>
      </c>
      <c r="D54" s="153">
        <v>76</v>
      </c>
      <c r="E54" s="232">
        <f t="shared" si="0"/>
        <v>8.8785046728971959E-2</v>
      </c>
    </row>
    <row r="55" spans="1:5" x14ac:dyDescent="0.3">
      <c r="A55">
        <v>47</v>
      </c>
      <c r="B55" s="3" t="s">
        <v>288</v>
      </c>
      <c r="C55" s="153">
        <v>1840</v>
      </c>
      <c r="D55" s="153">
        <v>93</v>
      </c>
      <c r="E55" s="232">
        <f t="shared" si="0"/>
        <v>5.0543478260869565E-2</v>
      </c>
    </row>
    <row r="56" spans="1:5" x14ac:dyDescent="0.3">
      <c r="A56">
        <v>48</v>
      </c>
      <c r="B56" s="3" t="s">
        <v>154</v>
      </c>
      <c r="C56" s="153">
        <v>782</v>
      </c>
      <c r="D56" s="153">
        <v>22</v>
      </c>
      <c r="E56" s="232">
        <f t="shared" si="0"/>
        <v>2.8132992327365727E-2</v>
      </c>
    </row>
    <row r="57" spans="1:5" x14ac:dyDescent="0.3">
      <c r="A57">
        <v>49</v>
      </c>
      <c r="B57" s="3" t="s">
        <v>289</v>
      </c>
      <c r="C57" s="153">
        <v>2404</v>
      </c>
      <c r="D57" s="153">
        <v>276</v>
      </c>
      <c r="E57" s="232">
        <f t="shared" si="0"/>
        <v>0.11480865224625623</v>
      </c>
    </row>
    <row r="58" spans="1:5" x14ac:dyDescent="0.3">
      <c r="A58">
        <v>50</v>
      </c>
      <c r="B58" s="3" t="s">
        <v>290</v>
      </c>
      <c r="C58" s="153">
        <v>90</v>
      </c>
      <c r="D58" s="153">
        <v>1</v>
      </c>
      <c r="E58" s="232">
        <f t="shared" si="0"/>
        <v>1.1111111111111112E-2</v>
      </c>
    </row>
    <row r="59" spans="1:5" x14ac:dyDescent="0.3">
      <c r="A59">
        <v>51</v>
      </c>
      <c r="B59" s="3" t="s">
        <v>294</v>
      </c>
      <c r="C59" s="153">
        <v>472</v>
      </c>
      <c r="D59" s="153">
        <v>15</v>
      </c>
      <c r="E59" s="232">
        <f t="shared" si="0"/>
        <v>3.1779661016949151E-2</v>
      </c>
    </row>
    <row r="60" spans="1:5" x14ac:dyDescent="0.3">
      <c r="A60">
        <v>52</v>
      </c>
      <c r="B60" s="3" t="s">
        <v>39</v>
      </c>
      <c r="C60" s="153">
        <v>58</v>
      </c>
      <c r="D60" s="153">
        <v>0</v>
      </c>
      <c r="E60" s="232">
        <f t="shared" si="0"/>
        <v>0</v>
      </c>
    </row>
    <row r="61" spans="1:5" x14ac:dyDescent="0.3">
      <c r="A61">
        <v>53</v>
      </c>
      <c r="B61" s="4" t="s">
        <v>31</v>
      </c>
      <c r="C61" s="153">
        <v>382</v>
      </c>
      <c r="D61" s="153">
        <v>24</v>
      </c>
      <c r="E61" s="232">
        <f t="shared" si="0"/>
        <v>6.2827225130890049E-2</v>
      </c>
    </row>
    <row r="62" spans="1:5" x14ac:dyDescent="0.3">
      <c r="A62">
        <v>54</v>
      </c>
      <c r="B62" s="3" t="s">
        <v>32</v>
      </c>
      <c r="C62" s="153">
        <v>15386</v>
      </c>
      <c r="D62" s="153">
        <v>1652</v>
      </c>
      <c r="E62" s="232">
        <f t="shared" si="0"/>
        <v>0.10737033666969972</v>
      </c>
    </row>
    <row r="63" spans="1:5" x14ac:dyDescent="0.3">
      <c r="A63">
        <v>55</v>
      </c>
      <c r="B63" s="3" t="s">
        <v>33</v>
      </c>
      <c r="C63" s="153">
        <v>12737</v>
      </c>
      <c r="D63" s="153">
        <v>1128</v>
      </c>
      <c r="E63" s="232">
        <f t="shared" si="0"/>
        <v>8.8560885608856083E-2</v>
      </c>
    </row>
    <row r="64" spans="1:5" x14ac:dyDescent="0.3">
      <c r="A64">
        <v>56</v>
      </c>
      <c r="B64" s="3" t="s">
        <v>34</v>
      </c>
      <c r="C64" s="153">
        <v>1891</v>
      </c>
      <c r="D64" s="153">
        <v>144</v>
      </c>
      <c r="E64" s="232">
        <f t="shared" si="0"/>
        <v>7.615018508725542E-2</v>
      </c>
    </row>
    <row r="65" spans="1:6" x14ac:dyDescent="0.3">
      <c r="A65">
        <v>57</v>
      </c>
      <c r="B65" s="3" t="s">
        <v>291</v>
      </c>
      <c r="C65" s="153">
        <v>562</v>
      </c>
      <c r="D65" s="153">
        <v>48</v>
      </c>
      <c r="E65" s="232">
        <f t="shared" si="0"/>
        <v>8.5409252669039148E-2</v>
      </c>
    </row>
    <row r="66" spans="1:6" x14ac:dyDescent="0.3">
      <c r="A66">
        <v>58</v>
      </c>
      <c r="B66" s="3" t="s">
        <v>292</v>
      </c>
      <c r="C66" s="153">
        <v>78</v>
      </c>
      <c r="D66" s="153">
        <v>15</v>
      </c>
      <c r="E66" s="232">
        <f t="shared" si="0"/>
        <v>0.19230769230769232</v>
      </c>
    </row>
    <row r="67" spans="1:6" x14ac:dyDescent="0.3">
      <c r="A67">
        <v>59</v>
      </c>
      <c r="B67" s="3" t="s">
        <v>293</v>
      </c>
      <c r="C67" s="153">
        <v>10684</v>
      </c>
      <c r="D67" s="153">
        <v>1362</v>
      </c>
      <c r="E67" s="232">
        <f t="shared" si="0"/>
        <v>0.12748034444028453</v>
      </c>
    </row>
    <row r="68" spans="1:6" x14ac:dyDescent="0.3">
      <c r="A68">
        <v>60</v>
      </c>
      <c r="B68" s="3" t="s">
        <v>155</v>
      </c>
      <c r="C68" s="153">
        <v>665</v>
      </c>
      <c r="D68" s="153">
        <v>48</v>
      </c>
      <c r="E68" s="232">
        <f t="shared" si="0"/>
        <v>7.2180451127819553E-2</v>
      </c>
    </row>
    <row r="69" spans="1:6" x14ac:dyDescent="0.3">
      <c r="A69">
        <v>61</v>
      </c>
      <c r="B69" s="3" t="s">
        <v>35</v>
      </c>
      <c r="C69" s="153">
        <v>6940</v>
      </c>
      <c r="D69" s="153">
        <v>978</v>
      </c>
      <c r="E69" s="232">
        <f t="shared" si="0"/>
        <v>0.14092219020172911</v>
      </c>
    </row>
    <row r="70" spans="1:6" x14ac:dyDescent="0.3">
      <c r="A70">
        <v>62</v>
      </c>
      <c r="B70" s="3" t="s">
        <v>36</v>
      </c>
      <c r="C70" s="153">
        <v>322</v>
      </c>
      <c r="D70" s="153">
        <v>16</v>
      </c>
      <c r="E70" s="232">
        <f t="shared" si="0"/>
        <v>4.9689440993788817E-2</v>
      </c>
    </row>
    <row r="71" spans="1:6" x14ac:dyDescent="0.3">
      <c r="B71" s="6" t="s">
        <v>68</v>
      </c>
      <c r="C71" s="102"/>
      <c r="D71" s="102"/>
    </row>
    <row r="72" spans="1:6" x14ac:dyDescent="0.3">
      <c r="B72" s="113" t="s">
        <v>43</v>
      </c>
      <c r="C72" s="113"/>
      <c r="D72" s="113"/>
      <c r="E72" s="113"/>
      <c r="F72" s="113"/>
    </row>
    <row r="73" spans="1:6" x14ac:dyDescent="0.3">
      <c r="B73" s="113"/>
      <c r="C73" s="113"/>
      <c r="D73" s="113"/>
      <c r="E73" s="113"/>
      <c r="F73" s="113"/>
    </row>
  </sheetData>
  <mergeCells count="1">
    <mergeCell ref="B1:F1"/>
  </mergeCells>
  <phoneticPr fontId="3" type="noConversion"/>
  <hyperlinks>
    <hyperlink ref="B6" location="ÍNDICE!A1" display="Regresar al Índice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J74"/>
  <sheetViews>
    <sheetView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G1" sqref="G1"/>
    </sheetView>
  </sheetViews>
  <sheetFormatPr baseColWidth="10" defaultRowHeight="13" x14ac:dyDescent="0.3"/>
  <cols>
    <col min="1" max="1" width="3" bestFit="1" customWidth="1"/>
    <col min="2" max="2" width="40.453125" customWidth="1"/>
    <col min="4" max="4" width="14.7265625" customWidth="1"/>
    <col min="5" max="5" width="15" customWidth="1"/>
    <col min="7" max="7" width="14.1796875" customWidth="1"/>
    <col min="8" max="8" width="16.1796875" customWidth="1"/>
  </cols>
  <sheetData>
    <row r="1" spans="1:10" x14ac:dyDescent="0.3">
      <c r="B1" s="268" t="s">
        <v>316</v>
      </c>
      <c r="C1" s="268"/>
      <c r="D1" s="268"/>
      <c r="E1" s="268"/>
      <c r="F1" s="268"/>
    </row>
    <row r="3" spans="1:10" x14ac:dyDescent="0.3">
      <c r="H3" s="123"/>
    </row>
    <row r="5" spans="1:10" ht="15.5" x14ac:dyDescent="0.35">
      <c r="C5" s="34" t="s">
        <v>92</v>
      </c>
    </row>
    <row r="7" spans="1:10" ht="18" x14ac:dyDescent="0.4">
      <c r="B7" s="43" t="s">
        <v>90</v>
      </c>
      <c r="C7" s="274" t="s">
        <v>44</v>
      </c>
      <c r="D7" s="275"/>
      <c r="E7" s="276"/>
      <c r="F7" s="277" t="s">
        <v>46</v>
      </c>
      <c r="G7" s="278"/>
      <c r="H7" s="276"/>
    </row>
    <row r="8" spans="1:10" ht="26" x14ac:dyDescent="0.3">
      <c r="B8" s="87" t="s">
        <v>0</v>
      </c>
      <c r="C8" s="89" t="s">
        <v>37</v>
      </c>
      <c r="D8" s="98" t="s">
        <v>41</v>
      </c>
      <c r="E8" s="88" t="s">
        <v>45</v>
      </c>
      <c r="F8" s="9" t="s">
        <v>37</v>
      </c>
      <c r="G8" s="7" t="s">
        <v>47</v>
      </c>
      <c r="H8" s="10" t="s">
        <v>48</v>
      </c>
    </row>
    <row r="9" spans="1:10" ht="14" x14ac:dyDescent="0.3">
      <c r="B9" s="90" t="s">
        <v>37</v>
      </c>
      <c r="C9" s="125">
        <v>102405</v>
      </c>
      <c r="D9" s="125">
        <v>9087</v>
      </c>
      <c r="E9" s="126">
        <f>D9/$C9</f>
        <v>8.8735901567306277E-2</v>
      </c>
      <c r="F9" s="125">
        <v>118826</v>
      </c>
      <c r="G9" s="125">
        <v>10788</v>
      </c>
      <c r="H9" s="126">
        <f>G9/$F9</f>
        <v>9.0788211334219784E-2</v>
      </c>
      <c r="J9" s="233"/>
    </row>
    <row r="10" spans="1:10" x14ac:dyDescent="0.3">
      <c r="A10">
        <v>1</v>
      </c>
      <c r="B10" s="91" t="s">
        <v>1</v>
      </c>
      <c r="C10" s="127">
        <v>1392</v>
      </c>
      <c r="D10" s="127">
        <v>156</v>
      </c>
      <c r="E10" s="128">
        <f t="shared" ref="E10:E71" si="0">D10/$C10</f>
        <v>0.11206896551724138</v>
      </c>
      <c r="F10" s="127">
        <v>1767</v>
      </c>
      <c r="G10" s="127">
        <v>177</v>
      </c>
      <c r="H10" s="128">
        <f t="shared" ref="H10:H71" si="1">G10/$F10</f>
        <v>0.100169779286927</v>
      </c>
    </row>
    <row r="11" spans="1:10" x14ac:dyDescent="0.3">
      <c r="A11">
        <v>2</v>
      </c>
      <c r="B11" s="92" t="s">
        <v>38</v>
      </c>
      <c r="C11" s="127">
        <v>115</v>
      </c>
      <c r="D11" s="127">
        <v>2</v>
      </c>
      <c r="E11" s="128">
        <f t="shared" si="0"/>
        <v>1.7391304347826087E-2</v>
      </c>
      <c r="F11" s="127">
        <v>120</v>
      </c>
      <c r="G11" s="127">
        <v>4</v>
      </c>
      <c r="H11" s="128">
        <f t="shared" si="1"/>
        <v>3.3333333333333333E-2</v>
      </c>
    </row>
    <row r="12" spans="1:10" x14ac:dyDescent="0.3">
      <c r="A12">
        <v>3</v>
      </c>
      <c r="B12" s="91" t="s">
        <v>2</v>
      </c>
      <c r="C12" s="127">
        <v>52</v>
      </c>
      <c r="D12" s="127">
        <v>3</v>
      </c>
      <c r="E12" s="128">
        <f t="shared" si="0"/>
        <v>5.7692307692307696E-2</v>
      </c>
      <c r="F12" s="127">
        <v>40</v>
      </c>
      <c r="G12" s="127">
        <v>3</v>
      </c>
      <c r="H12" s="128">
        <f t="shared" si="1"/>
        <v>7.4999999999999997E-2</v>
      </c>
    </row>
    <row r="13" spans="1:10" x14ac:dyDescent="0.3">
      <c r="A13">
        <v>4</v>
      </c>
      <c r="B13" s="94" t="s">
        <v>3</v>
      </c>
      <c r="C13" s="127">
        <v>3789</v>
      </c>
      <c r="D13" s="127">
        <v>441</v>
      </c>
      <c r="E13" s="128">
        <f t="shared" si="0"/>
        <v>0.1163895486935867</v>
      </c>
      <c r="F13" s="127">
        <v>4715</v>
      </c>
      <c r="G13" s="127">
        <v>562</v>
      </c>
      <c r="H13" s="128">
        <f t="shared" si="1"/>
        <v>0.11919406150583245</v>
      </c>
    </row>
    <row r="14" spans="1:10" x14ac:dyDescent="0.3">
      <c r="A14">
        <v>5</v>
      </c>
      <c r="B14" s="95" t="s">
        <v>4</v>
      </c>
      <c r="C14" s="127">
        <v>130</v>
      </c>
      <c r="D14" s="127">
        <v>6</v>
      </c>
      <c r="E14" s="128">
        <f t="shared" si="0"/>
        <v>4.6153846153846156E-2</v>
      </c>
      <c r="F14" s="127">
        <v>129</v>
      </c>
      <c r="G14" s="127">
        <v>3</v>
      </c>
      <c r="H14" s="128">
        <f t="shared" si="1"/>
        <v>2.3255813953488372E-2</v>
      </c>
    </row>
    <row r="15" spans="1:10" x14ac:dyDescent="0.3">
      <c r="A15">
        <v>6</v>
      </c>
      <c r="B15" s="95" t="s">
        <v>5</v>
      </c>
      <c r="C15" s="127">
        <v>2813</v>
      </c>
      <c r="D15" s="127">
        <v>196</v>
      </c>
      <c r="E15" s="128">
        <f t="shared" si="0"/>
        <v>6.9676501955207956E-2</v>
      </c>
      <c r="F15" s="127">
        <v>3239</v>
      </c>
      <c r="G15" s="127">
        <v>227</v>
      </c>
      <c r="H15" s="128">
        <f t="shared" si="1"/>
        <v>7.0083359061438713E-2</v>
      </c>
    </row>
    <row r="16" spans="1:10" x14ac:dyDescent="0.3">
      <c r="A16">
        <v>7</v>
      </c>
      <c r="B16" s="95" t="s">
        <v>6</v>
      </c>
      <c r="C16" s="127">
        <v>4740</v>
      </c>
      <c r="D16" s="127">
        <v>604</v>
      </c>
      <c r="E16" s="128">
        <f t="shared" si="0"/>
        <v>0.12742616033755275</v>
      </c>
      <c r="F16" s="127">
        <v>6226</v>
      </c>
      <c r="G16" s="127">
        <v>710</v>
      </c>
      <c r="H16" s="128">
        <f t="shared" si="1"/>
        <v>0.11403790555734018</v>
      </c>
    </row>
    <row r="17" spans="1:8" x14ac:dyDescent="0.3">
      <c r="A17">
        <v>8</v>
      </c>
      <c r="B17" s="91" t="s">
        <v>7</v>
      </c>
      <c r="C17" s="127">
        <v>3864</v>
      </c>
      <c r="D17" s="127">
        <v>184</v>
      </c>
      <c r="E17" s="128">
        <f t="shared" si="0"/>
        <v>4.7619047619047616E-2</v>
      </c>
      <c r="F17">
        <v>4821</v>
      </c>
      <c r="G17" s="127">
        <v>253</v>
      </c>
      <c r="H17" s="128">
        <f t="shared" si="1"/>
        <v>5.2478738850860816E-2</v>
      </c>
    </row>
    <row r="18" spans="1:8" x14ac:dyDescent="0.3">
      <c r="A18">
        <v>9</v>
      </c>
      <c r="B18" s="92" t="s">
        <v>8</v>
      </c>
      <c r="C18" s="127">
        <v>3166</v>
      </c>
      <c r="D18" s="127">
        <v>181</v>
      </c>
      <c r="E18" s="128">
        <f t="shared" si="0"/>
        <v>5.7169930511686673E-2</v>
      </c>
      <c r="F18" s="127">
        <v>3965</v>
      </c>
      <c r="G18" s="127">
        <v>224</v>
      </c>
      <c r="H18" s="128">
        <f t="shared" si="1"/>
        <v>5.6494325346784363E-2</v>
      </c>
    </row>
    <row r="19" spans="1:8" x14ac:dyDescent="0.3">
      <c r="A19">
        <v>10</v>
      </c>
      <c r="B19" s="95" t="s">
        <v>121</v>
      </c>
      <c r="C19" s="127">
        <v>84</v>
      </c>
      <c r="D19" s="127">
        <v>3</v>
      </c>
      <c r="E19" s="128">
        <f t="shared" si="0"/>
        <v>3.5714285714285712E-2</v>
      </c>
      <c r="F19" s="127">
        <v>84</v>
      </c>
      <c r="G19" s="127">
        <v>5</v>
      </c>
      <c r="H19" s="128">
        <f t="shared" si="1"/>
        <v>5.9523809523809521E-2</v>
      </c>
    </row>
    <row r="20" spans="1:8" x14ac:dyDescent="0.3">
      <c r="A20">
        <v>11</v>
      </c>
      <c r="B20" s="95" t="s">
        <v>122</v>
      </c>
      <c r="C20" s="127">
        <v>582</v>
      </c>
      <c r="D20" s="127">
        <v>35</v>
      </c>
      <c r="E20" s="128">
        <f t="shared" si="0"/>
        <v>6.0137457044673541E-2</v>
      </c>
      <c r="F20" s="127">
        <v>602</v>
      </c>
      <c r="G20" s="127">
        <v>29</v>
      </c>
      <c r="H20" s="128">
        <f t="shared" si="1"/>
        <v>4.817275747508306E-2</v>
      </c>
    </row>
    <row r="21" spans="1:8" x14ac:dyDescent="0.3">
      <c r="A21">
        <v>12</v>
      </c>
      <c r="B21" s="95" t="s">
        <v>9</v>
      </c>
      <c r="C21" s="127">
        <v>6509</v>
      </c>
      <c r="D21" s="127">
        <v>661</v>
      </c>
      <c r="E21" s="128">
        <f t="shared" si="0"/>
        <v>0.10155169764940851</v>
      </c>
      <c r="F21" s="127">
        <v>7392</v>
      </c>
      <c r="G21" s="127">
        <v>763</v>
      </c>
      <c r="H21" s="128">
        <f t="shared" si="1"/>
        <v>0.10321969696969698</v>
      </c>
    </row>
    <row r="22" spans="1:8" x14ac:dyDescent="0.3">
      <c r="A22">
        <v>13</v>
      </c>
      <c r="B22" s="95" t="s">
        <v>123</v>
      </c>
      <c r="C22" s="127">
        <v>153</v>
      </c>
      <c r="D22" s="127">
        <v>2</v>
      </c>
      <c r="E22" s="128">
        <f t="shared" si="0"/>
        <v>1.3071895424836602E-2</v>
      </c>
      <c r="F22">
        <v>183</v>
      </c>
      <c r="G22" s="127">
        <v>3</v>
      </c>
      <c r="H22" s="128">
        <f t="shared" si="1"/>
        <v>1.6393442622950821E-2</v>
      </c>
    </row>
    <row r="23" spans="1:8" x14ac:dyDescent="0.3">
      <c r="A23">
        <v>14</v>
      </c>
      <c r="B23" s="95" t="s">
        <v>277</v>
      </c>
      <c r="C23" s="127">
        <v>1458</v>
      </c>
      <c r="D23" s="127">
        <v>61</v>
      </c>
      <c r="E23" s="128">
        <f t="shared" si="0"/>
        <v>4.1838134430727023E-2</v>
      </c>
      <c r="F23">
        <v>1611</v>
      </c>
      <c r="G23" s="127">
        <v>92</v>
      </c>
      <c r="H23" s="128">
        <f t="shared" si="1"/>
        <v>5.7107386716325266E-2</v>
      </c>
    </row>
    <row r="24" spans="1:8" x14ac:dyDescent="0.3">
      <c r="A24">
        <v>15</v>
      </c>
      <c r="B24" s="95" t="s">
        <v>10</v>
      </c>
      <c r="C24" s="127">
        <v>3111</v>
      </c>
      <c r="D24" s="127">
        <v>345</v>
      </c>
      <c r="E24" s="128">
        <f t="shared" si="0"/>
        <v>0.11089681774349083</v>
      </c>
      <c r="F24" s="127">
        <v>3625</v>
      </c>
      <c r="G24" s="127">
        <v>419</v>
      </c>
      <c r="H24" s="128">
        <f t="shared" si="1"/>
        <v>0.11558620689655172</v>
      </c>
    </row>
    <row r="25" spans="1:8" x14ac:dyDescent="0.3">
      <c r="A25">
        <v>16</v>
      </c>
      <c r="B25" s="91" t="s">
        <v>11</v>
      </c>
      <c r="C25" s="127">
        <v>251</v>
      </c>
      <c r="D25" s="127">
        <v>30</v>
      </c>
      <c r="E25" s="128">
        <f t="shared" si="0"/>
        <v>0.11952191235059761</v>
      </c>
      <c r="F25" s="127">
        <v>306</v>
      </c>
      <c r="G25" s="127">
        <v>34</v>
      </c>
      <c r="H25" s="128">
        <f t="shared" si="1"/>
        <v>0.1111111111111111</v>
      </c>
    </row>
    <row r="26" spans="1:8" x14ac:dyDescent="0.3">
      <c r="A26">
        <v>17</v>
      </c>
      <c r="B26" s="92" t="s">
        <v>278</v>
      </c>
      <c r="C26" s="127">
        <v>5949</v>
      </c>
      <c r="D26" s="127">
        <v>813</v>
      </c>
      <c r="E26" s="128">
        <f t="shared" si="0"/>
        <v>0.13666162380231972</v>
      </c>
      <c r="F26" s="127">
        <v>7349</v>
      </c>
      <c r="G26" s="127">
        <v>990</v>
      </c>
      <c r="H26" s="128">
        <f t="shared" si="1"/>
        <v>0.13471220574227785</v>
      </c>
    </row>
    <row r="27" spans="1:8" x14ac:dyDescent="0.3">
      <c r="A27">
        <v>18</v>
      </c>
      <c r="B27" s="91" t="s">
        <v>12</v>
      </c>
      <c r="C27" s="127">
        <v>9493</v>
      </c>
      <c r="D27" s="127">
        <v>474</v>
      </c>
      <c r="E27" s="128">
        <f t="shared" si="0"/>
        <v>4.9931528494680293E-2</v>
      </c>
      <c r="F27" s="127">
        <v>10373</v>
      </c>
      <c r="G27" s="127">
        <v>604</v>
      </c>
      <c r="H27" s="128">
        <f t="shared" si="1"/>
        <v>5.822809216234455E-2</v>
      </c>
    </row>
    <row r="28" spans="1:8" x14ac:dyDescent="0.3">
      <c r="A28">
        <v>19</v>
      </c>
      <c r="B28" s="92" t="s">
        <v>13</v>
      </c>
      <c r="C28" s="127">
        <v>880</v>
      </c>
      <c r="D28" s="127">
        <v>53</v>
      </c>
      <c r="E28" s="128">
        <f t="shared" si="0"/>
        <v>6.0227272727272727E-2</v>
      </c>
      <c r="F28" s="127">
        <v>1009</v>
      </c>
      <c r="G28" s="127">
        <v>50</v>
      </c>
      <c r="H28" s="128">
        <f t="shared" si="1"/>
        <v>4.9554013875123884E-2</v>
      </c>
    </row>
    <row r="29" spans="1:8" x14ac:dyDescent="0.3">
      <c r="A29">
        <v>20</v>
      </c>
      <c r="B29" s="95" t="s">
        <v>14</v>
      </c>
      <c r="C29" s="127">
        <v>3812</v>
      </c>
      <c r="D29" s="127">
        <v>115</v>
      </c>
      <c r="E29" s="128">
        <f t="shared" si="0"/>
        <v>3.0167890870933894E-2</v>
      </c>
      <c r="F29" s="127">
        <v>4165</v>
      </c>
      <c r="G29" s="127">
        <v>164</v>
      </c>
      <c r="H29" s="128">
        <f t="shared" si="1"/>
        <v>3.9375750300120048E-2</v>
      </c>
    </row>
    <row r="30" spans="1:8" x14ac:dyDescent="0.3">
      <c r="A30">
        <v>21</v>
      </c>
      <c r="B30" s="95" t="s">
        <v>279</v>
      </c>
      <c r="C30" s="247">
        <v>742</v>
      </c>
      <c r="D30" s="127">
        <v>39</v>
      </c>
      <c r="E30" s="128">
        <f t="shared" si="0"/>
        <v>5.2560646900269542E-2</v>
      </c>
      <c r="F30" s="127">
        <v>760</v>
      </c>
      <c r="G30" s="127">
        <v>39</v>
      </c>
      <c r="H30" s="128">
        <f t="shared" si="1"/>
        <v>5.131578947368421E-2</v>
      </c>
    </row>
    <row r="31" spans="1:8" x14ac:dyDescent="0.3">
      <c r="A31">
        <v>22</v>
      </c>
      <c r="B31" s="95" t="s">
        <v>280</v>
      </c>
      <c r="C31" s="127">
        <v>884</v>
      </c>
      <c r="D31" s="127">
        <v>58</v>
      </c>
      <c r="E31" s="128">
        <f t="shared" si="0"/>
        <v>6.561085972850679E-2</v>
      </c>
      <c r="F31" s="127">
        <v>966</v>
      </c>
      <c r="G31" s="127">
        <v>83</v>
      </c>
      <c r="H31" s="128">
        <f t="shared" si="1"/>
        <v>8.5921325051759839E-2</v>
      </c>
    </row>
    <row r="32" spans="1:8" x14ac:dyDescent="0.3">
      <c r="A32">
        <v>23</v>
      </c>
      <c r="B32" s="95" t="s">
        <v>153</v>
      </c>
      <c r="C32" s="127">
        <v>171</v>
      </c>
      <c r="D32" s="127">
        <v>4</v>
      </c>
      <c r="E32" s="128">
        <f t="shared" si="0"/>
        <v>2.3391812865497075E-2</v>
      </c>
      <c r="F32" s="127">
        <v>197</v>
      </c>
      <c r="G32" s="127">
        <v>8</v>
      </c>
      <c r="H32" s="128">
        <f t="shared" si="1"/>
        <v>4.060913705583756E-2</v>
      </c>
    </row>
    <row r="33" spans="1:10" x14ac:dyDescent="0.3">
      <c r="A33">
        <v>24</v>
      </c>
      <c r="B33" s="91" t="s">
        <v>15</v>
      </c>
      <c r="C33" s="127">
        <v>1263</v>
      </c>
      <c r="D33" s="127">
        <v>84</v>
      </c>
      <c r="E33" s="128">
        <f t="shared" si="0"/>
        <v>6.6508313539192399E-2</v>
      </c>
      <c r="F33" s="127">
        <v>1428</v>
      </c>
      <c r="G33" s="127">
        <v>129</v>
      </c>
      <c r="H33" s="128">
        <f t="shared" si="1"/>
        <v>9.0336134453781511E-2</v>
      </c>
    </row>
    <row r="34" spans="1:10" x14ac:dyDescent="0.3">
      <c r="A34">
        <v>25</v>
      </c>
      <c r="B34" s="91" t="s">
        <v>16</v>
      </c>
      <c r="C34" s="127">
        <v>322</v>
      </c>
      <c r="D34" s="127">
        <v>16</v>
      </c>
      <c r="E34" s="128">
        <f t="shared" si="0"/>
        <v>4.9689440993788817E-2</v>
      </c>
      <c r="F34" s="127">
        <v>339</v>
      </c>
      <c r="G34" s="127">
        <v>17</v>
      </c>
      <c r="H34" s="128">
        <f t="shared" si="1"/>
        <v>5.0147492625368731E-2</v>
      </c>
    </row>
    <row r="35" spans="1:10" x14ac:dyDescent="0.3">
      <c r="A35">
        <v>26</v>
      </c>
      <c r="B35" s="91" t="s">
        <v>17</v>
      </c>
      <c r="C35" s="127">
        <v>434</v>
      </c>
      <c r="D35" s="127">
        <v>16</v>
      </c>
      <c r="E35" s="128">
        <f t="shared" si="0"/>
        <v>3.6866359447004608E-2</v>
      </c>
      <c r="F35" s="127">
        <v>432</v>
      </c>
      <c r="G35" s="127">
        <v>15</v>
      </c>
      <c r="H35" s="128">
        <f t="shared" si="1"/>
        <v>3.4722222222222224E-2</v>
      </c>
    </row>
    <row r="36" spans="1:10" x14ac:dyDescent="0.3">
      <c r="A36">
        <v>27</v>
      </c>
      <c r="B36" s="91" t="s">
        <v>18</v>
      </c>
      <c r="C36" s="127">
        <v>109</v>
      </c>
      <c r="D36" s="127">
        <v>14</v>
      </c>
      <c r="E36" s="128">
        <f t="shared" si="0"/>
        <v>0.12844036697247707</v>
      </c>
      <c r="F36" s="127">
        <v>103</v>
      </c>
      <c r="G36" s="127">
        <v>2</v>
      </c>
      <c r="H36" s="128">
        <f t="shared" si="1"/>
        <v>1.9417475728155338E-2</v>
      </c>
    </row>
    <row r="37" spans="1:10" x14ac:dyDescent="0.3">
      <c r="A37">
        <v>28</v>
      </c>
      <c r="B37" s="91" t="s">
        <v>19</v>
      </c>
      <c r="C37" s="127">
        <v>120</v>
      </c>
      <c r="D37" s="127">
        <v>13</v>
      </c>
      <c r="E37" s="128">
        <f t="shared" si="0"/>
        <v>0.10833333333333334</v>
      </c>
      <c r="F37" s="127">
        <v>104</v>
      </c>
      <c r="G37" s="127">
        <v>5</v>
      </c>
      <c r="H37" s="128">
        <f t="shared" si="1"/>
        <v>4.807692307692308E-2</v>
      </c>
    </row>
    <row r="38" spans="1:10" x14ac:dyDescent="0.3">
      <c r="A38">
        <v>29</v>
      </c>
      <c r="B38" s="92" t="s">
        <v>281</v>
      </c>
      <c r="C38" s="127">
        <v>2351</v>
      </c>
      <c r="D38" s="127">
        <v>92</v>
      </c>
      <c r="E38" s="128">
        <f t="shared" si="0"/>
        <v>3.9132284134410888E-2</v>
      </c>
      <c r="F38" s="127">
        <v>2618</v>
      </c>
      <c r="G38" s="127">
        <v>125</v>
      </c>
      <c r="H38" s="128">
        <f t="shared" si="1"/>
        <v>4.7746371275783038E-2</v>
      </c>
    </row>
    <row r="39" spans="1:10" x14ac:dyDescent="0.3">
      <c r="A39">
        <v>30</v>
      </c>
      <c r="B39" s="91" t="s">
        <v>282</v>
      </c>
      <c r="C39" s="127">
        <v>52</v>
      </c>
      <c r="D39" s="127">
        <v>1</v>
      </c>
      <c r="E39" s="128">
        <f t="shared" si="0"/>
        <v>1.9230769230769232E-2</v>
      </c>
      <c r="F39" s="127">
        <v>42</v>
      </c>
      <c r="G39" s="127">
        <v>4</v>
      </c>
      <c r="H39" s="128">
        <f t="shared" si="1"/>
        <v>9.5238095238095233E-2</v>
      </c>
    </row>
    <row r="40" spans="1:10" x14ac:dyDescent="0.3">
      <c r="A40">
        <v>31</v>
      </c>
      <c r="B40" s="92" t="s">
        <v>20</v>
      </c>
      <c r="C40" s="127">
        <v>408</v>
      </c>
      <c r="D40" s="127">
        <v>84</v>
      </c>
      <c r="E40" s="128">
        <f t="shared" si="0"/>
        <v>0.20588235294117646</v>
      </c>
      <c r="F40" s="127">
        <v>403</v>
      </c>
      <c r="G40" s="127">
        <v>21</v>
      </c>
      <c r="H40" s="128">
        <f t="shared" si="1"/>
        <v>5.2109181141439205E-2</v>
      </c>
    </row>
    <row r="41" spans="1:10" x14ac:dyDescent="0.3">
      <c r="A41">
        <v>32</v>
      </c>
      <c r="B41" s="95" t="s">
        <v>283</v>
      </c>
      <c r="C41" s="127">
        <v>100</v>
      </c>
      <c r="D41" s="127">
        <v>1</v>
      </c>
      <c r="E41" s="128">
        <f t="shared" si="0"/>
        <v>0.01</v>
      </c>
      <c r="F41" s="127">
        <v>105</v>
      </c>
      <c r="G41" s="127">
        <v>7</v>
      </c>
      <c r="H41" s="128">
        <f t="shared" si="1"/>
        <v>6.6666666666666666E-2</v>
      </c>
    </row>
    <row r="42" spans="1:10" x14ac:dyDescent="0.3">
      <c r="A42">
        <v>33</v>
      </c>
      <c r="B42" s="95" t="s">
        <v>21</v>
      </c>
      <c r="C42" s="127">
        <v>57</v>
      </c>
      <c r="D42" s="127">
        <v>2</v>
      </c>
      <c r="E42" s="128">
        <f t="shared" si="0"/>
        <v>3.5087719298245612E-2</v>
      </c>
      <c r="F42" s="127">
        <v>50</v>
      </c>
      <c r="G42" s="127">
        <v>2</v>
      </c>
      <c r="H42" s="128">
        <f t="shared" si="1"/>
        <v>0.04</v>
      </c>
    </row>
    <row r="43" spans="1:10" x14ac:dyDescent="0.3">
      <c r="A43">
        <v>34</v>
      </c>
      <c r="B43" s="91" t="s">
        <v>22</v>
      </c>
      <c r="C43" s="127">
        <v>1442</v>
      </c>
      <c r="D43" s="127">
        <v>72</v>
      </c>
      <c r="E43" s="128">
        <f t="shared" si="0"/>
        <v>4.9930651872399444E-2</v>
      </c>
      <c r="F43" s="127">
        <v>1601</v>
      </c>
      <c r="G43" s="127">
        <v>102</v>
      </c>
      <c r="H43" s="128">
        <f t="shared" si="1"/>
        <v>6.3710181136789501E-2</v>
      </c>
    </row>
    <row r="44" spans="1:10" x14ac:dyDescent="0.3">
      <c r="A44">
        <v>35</v>
      </c>
      <c r="B44" s="92" t="s">
        <v>23</v>
      </c>
      <c r="C44" s="127">
        <v>460</v>
      </c>
      <c r="D44" s="127">
        <v>19</v>
      </c>
      <c r="E44" s="128">
        <f t="shared" si="0"/>
        <v>4.1304347826086954E-2</v>
      </c>
      <c r="F44" s="127">
        <v>456</v>
      </c>
      <c r="G44" s="127">
        <v>16</v>
      </c>
      <c r="H44" s="128">
        <f t="shared" si="1"/>
        <v>3.5087719298245612E-2</v>
      </c>
    </row>
    <row r="45" spans="1:10" x14ac:dyDescent="0.3">
      <c r="A45">
        <v>36</v>
      </c>
      <c r="B45" s="95" t="s">
        <v>24</v>
      </c>
      <c r="C45" s="127">
        <v>3228</v>
      </c>
      <c r="D45" s="127">
        <v>199</v>
      </c>
      <c r="E45" s="128">
        <f t="shared" si="0"/>
        <v>6.1648079306071871E-2</v>
      </c>
      <c r="F45" s="127">
        <v>3779</v>
      </c>
      <c r="G45" s="127">
        <v>230</v>
      </c>
      <c r="H45" s="128">
        <f t="shared" si="1"/>
        <v>6.0862662079915322E-2</v>
      </c>
    </row>
    <row r="46" spans="1:10" x14ac:dyDescent="0.3">
      <c r="A46">
        <v>37</v>
      </c>
      <c r="B46" s="91" t="s">
        <v>25</v>
      </c>
      <c r="C46" s="127">
        <v>60</v>
      </c>
      <c r="D46" s="127">
        <v>0</v>
      </c>
      <c r="E46" s="128">
        <f t="shared" si="0"/>
        <v>0</v>
      </c>
      <c r="F46" s="127">
        <v>71</v>
      </c>
      <c r="G46" s="127">
        <v>2</v>
      </c>
      <c r="H46" s="128">
        <f t="shared" si="1"/>
        <v>2.8169014084507043E-2</v>
      </c>
    </row>
    <row r="47" spans="1:10" x14ac:dyDescent="0.3">
      <c r="A47">
        <v>38</v>
      </c>
      <c r="B47" s="91" t="s">
        <v>26</v>
      </c>
      <c r="C47" s="127">
        <v>768</v>
      </c>
      <c r="D47" s="127">
        <v>74</v>
      </c>
      <c r="E47" s="128">
        <f t="shared" si="0"/>
        <v>9.6354166666666671E-2</v>
      </c>
      <c r="F47" s="127">
        <v>832</v>
      </c>
      <c r="G47" s="127">
        <v>86</v>
      </c>
      <c r="H47" s="128">
        <f t="shared" si="1"/>
        <v>0.10336538461538461</v>
      </c>
    </row>
    <row r="48" spans="1:10" x14ac:dyDescent="0.3">
      <c r="A48">
        <v>39</v>
      </c>
      <c r="B48" s="92" t="s">
        <v>27</v>
      </c>
      <c r="C48" s="127">
        <v>1823</v>
      </c>
      <c r="D48" s="127">
        <v>97</v>
      </c>
      <c r="E48" s="128">
        <f t="shared" si="0"/>
        <v>5.3208996160175534E-2</v>
      </c>
      <c r="F48" s="127">
        <v>2240</v>
      </c>
      <c r="G48" s="127">
        <v>130</v>
      </c>
      <c r="H48" s="128">
        <f t="shared" si="1"/>
        <v>5.8035714285714288E-2</v>
      </c>
      <c r="I48" s="153"/>
      <c r="J48" s="27"/>
    </row>
    <row r="49" spans="1:10" x14ac:dyDescent="0.3">
      <c r="A49">
        <v>40</v>
      </c>
      <c r="B49" s="91" t="s">
        <v>28</v>
      </c>
      <c r="C49" s="127">
        <v>93</v>
      </c>
      <c r="D49" s="127">
        <v>1</v>
      </c>
      <c r="E49" s="128">
        <f t="shared" si="0"/>
        <v>1.0752688172043012E-2</v>
      </c>
      <c r="F49" s="127">
        <v>91</v>
      </c>
      <c r="G49" s="127">
        <v>6</v>
      </c>
      <c r="H49" s="128">
        <f t="shared" si="1"/>
        <v>6.5934065934065936E-2</v>
      </c>
      <c r="I49" s="153"/>
      <c r="J49" s="27"/>
    </row>
    <row r="50" spans="1:10" x14ac:dyDescent="0.3">
      <c r="A50">
        <v>41</v>
      </c>
      <c r="B50" s="92" t="s">
        <v>29</v>
      </c>
      <c r="C50" s="127">
        <v>20</v>
      </c>
      <c r="D50" s="127">
        <v>2</v>
      </c>
      <c r="E50" s="128">
        <f t="shared" si="0"/>
        <v>0.1</v>
      </c>
      <c r="F50" s="127">
        <v>20</v>
      </c>
      <c r="G50" s="127">
        <v>2</v>
      </c>
      <c r="H50" s="128">
        <f t="shared" si="1"/>
        <v>0.1</v>
      </c>
      <c r="I50" s="153"/>
      <c r="J50" s="27"/>
    </row>
    <row r="51" spans="1:10" x14ac:dyDescent="0.3">
      <c r="A51">
        <v>42</v>
      </c>
      <c r="B51" s="91" t="s">
        <v>284</v>
      </c>
      <c r="C51" s="127">
        <v>1417</v>
      </c>
      <c r="D51" s="127">
        <v>70</v>
      </c>
      <c r="E51" s="128">
        <f t="shared" si="0"/>
        <v>4.9400141143260412E-2</v>
      </c>
      <c r="F51" s="127">
        <v>1528</v>
      </c>
      <c r="G51" s="127">
        <v>107</v>
      </c>
      <c r="H51" s="128">
        <f t="shared" si="1"/>
        <v>7.0026178010471202E-2</v>
      </c>
      <c r="I51" s="153"/>
      <c r="J51" s="27"/>
    </row>
    <row r="52" spans="1:10" x14ac:dyDescent="0.3">
      <c r="A52">
        <v>43</v>
      </c>
      <c r="B52" s="91" t="s">
        <v>30</v>
      </c>
      <c r="C52" s="127">
        <v>93</v>
      </c>
      <c r="D52" s="127">
        <v>7</v>
      </c>
      <c r="E52" s="128">
        <f t="shared" si="0"/>
        <v>7.5268817204301078E-2</v>
      </c>
      <c r="F52" s="127">
        <v>94</v>
      </c>
      <c r="G52" s="127">
        <v>7</v>
      </c>
      <c r="H52" s="128">
        <f t="shared" si="1"/>
        <v>7.4468085106382975E-2</v>
      </c>
      <c r="I52" s="153"/>
      <c r="J52" s="27"/>
    </row>
    <row r="53" spans="1:10" x14ac:dyDescent="0.3">
      <c r="A53">
        <v>44</v>
      </c>
      <c r="B53" s="92" t="s">
        <v>285</v>
      </c>
      <c r="C53" s="127">
        <v>7172</v>
      </c>
      <c r="D53" s="127">
        <v>1002</v>
      </c>
      <c r="E53" s="128">
        <f t="shared" si="0"/>
        <v>0.13970998326826548</v>
      </c>
      <c r="F53" s="127">
        <v>8839</v>
      </c>
      <c r="G53" s="127">
        <v>1176</v>
      </c>
      <c r="H53" s="128">
        <f t="shared" si="1"/>
        <v>0.13304672474261794</v>
      </c>
      <c r="I53" s="153"/>
      <c r="J53" s="27"/>
    </row>
    <row r="54" spans="1:10" x14ac:dyDescent="0.3">
      <c r="A54">
        <v>45</v>
      </c>
      <c r="B54" s="91" t="s">
        <v>286</v>
      </c>
      <c r="C54" s="127">
        <v>154</v>
      </c>
      <c r="D54" s="127">
        <v>2</v>
      </c>
      <c r="E54" s="128">
        <f t="shared" si="0"/>
        <v>1.2987012987012988E-2</v>
      </c>
      <c r="F54" s="127">
        <v>177</v>
      </c>
      <c r="G54" s="127">
        <v>6</v>
      </c>
      <c r="H54" s="128">
        <f t="shared" si="1"/>
        <v>3.3898305084745763E-2</v>
      </c>
      <c r="I54" s="153"/>
      <c r="J54" s="27"/>
    </row>
    <row r="55" spans="1:10" x14ac:dyDescent="0.3">
      <c r="A55">
        <v>46</v>
      </c>
      <c r="B55" s="91" t="s">
        <v>331</v>
      </c>
      <c r="C55" s="127">
        <v>395</v>
      </c>
      <c r="D55" s="127">
        <v>33</v>
      </c>
      <c r="E55" s="128">
        <f t="shared" si="0"/>
        <v>8.3544303797468356E-2</v>
      </c>
      <c r="F55" s="127">
        <v>461</v>
      </c>
      <c r="G55" s="127">
        <v>43</v>
      </c>
      <c r="H55" s="128">
        <f t="shared" si="1"/>
        <v>9.3275488069414311E-2</v>
      </c>
      <c r="I55" s="153"/>
      <c r="J55" s="27"/>
    </row>
    <row r="56" spans="1:10" x14ac:dyDescent="0.3">
      <c r="A56">
        <v>47</v>
      </c>
      <c r="B56" s="91" t="s">
        <v>288</v>
      </c>
      <c r="C56" s="127">
        <v>878</v>
      </c>
      <c r="D56" s="127">
        <v>36</v>
      </c>
      <c r="E56" s="128">
        <f t="shared" si="0"/>
        <v>4.1002277904328019E-2</v>
      </c>
      <c r="F56" s="127">
        <v>962</v>
      </c>
      <c r="G56" s="127">
        <v>57</v>
      </c>
      <c r="H56" s="128">
        <f t="shared" si="1"/>
        <v>5.9251559251559255E-2</v>
      </c>
      <c r="I56" s="153"/>
      <c r="J56" s="27"/>
    </row>
    <row r="57" spans="1:10" x14ac:dyDescent="0.3">
      <c r="A57">
        <v>48</v>
      </c>
      <c r="B57" s="91" t="s">
        <v>154</v>
      </c>
      <c r="C57" s="127">
        <v>372</v>
      </c>
      <c r="D57" s="127">
        <v>8</v>
      </c>
      <c r="E57" s="128">
        <f t="shared" si="0"/>
        <v>2.1505376344086023E-2</v>
      </c>
      <c r="F57" s="127">
        <v>410</v>
      </c>
      <c r="G57" s="127">
        <v>14</v>
      </c>
      <c r="H57" s="128">
        <f t="shared" si="1"/>
        <v>3.4146341463414637E-2</v>
      </c>
      <c r="I57" s="153"/>
      <c r="J57" s="27"/>
    </row>
    <row r="58" spans="1:10" x14ac:dyDescent="0.3">
      <c r="A58">
        <v>49</v>
      </c>
      <c r="B58" s="92" t="s">
        <v>289</v>
      </c>
      <c r="C58" s="127">
        <v>1215</v>
      </c>
      <c r="D58" s="127">
        <v>145</v>
      </c>
      <c r="E58" s="128">
        <f t="shared" si="0"/>
        <v>0.11934156378600823</v>
      </c>
      <c r="F58" s="127">
        <v>1189</v>
      </c>
      <c r="G58" s="127">
        <v>131</v>
      </c>
      <c r="H58" s="128">
        <f t="shared" si="1"/>
        <v>0.11017661900756939</v>
      </c>
      <c r="I58" s="153"/>
      <c r="J58" s="27"/>
    </row>
    <row r="59" spans="1:10" x14ac:dyDescent="0.3">
      <c r="A59">
        <v>50</v>
      </c>
      <c r="B59" s="91" t="s">
        <v>290</v>
      </c>
      <c r="C59" s="127">
        <v>42</v>
      </c>
      <c r="D59" s="127">
        <v>0</v>
      </c>
      <c r="E59" s="128">
        <f t="shared" si="0"/>
        <v>0</v>
      </c>
      <c r="F59" s="127">
        <v>48</v>
      </c>
      <c r="G59" s="127">
        <v>1</v>
      </c>
      <c r="H59" s="128">
        <f t="shared" si="1"/>
        <v>2.0833333333333332E-2</v>
      </c>
      <c r="I59" s="153"/>
      <c r="J59" s="27"/>
    </row>
    <row r="60" spans="1:10" x14ac:dyDescent="0.3">
      <c r="A60">
        <v>51</v>
      </c>
      <c r="B60" s="91" t="s">
        <v>294</v>
      </c>
      <c r="C60" s="127">
        <v>222</v>
      </c>
      <c r="D60" s="127">
        <v>8</v>
      </c>
      <c r="E60" s="128">
        <f t="shared" si="0"/>
        <v>3.6036036036036036E-2</v>
      </c>
      <c r="F60" s="127">
        <v>250</v>
      </c>
      <c r="G60" s="127">
        <v>7</v>
      </c>
      <c r="H60" s="128">
        <f t="shared" si="1"/>
        <v>2.8000000000000001E-2</v>
      </c>
      <c r="I60" s="153"/>
      <c r="J60" s="27"/>
    </row>
    <row r="61" spans="1:10" x14ac:dyDescent="0.3">
      <c r="A61">
        <v>52</v>
      </c>
      <c r="B61" s="92" t="s">
        <v>39</v>
      </c>
      <c r="C61" s="127">
        <v>32</v>
      </c>
      <c r="D61" s="127">
        <v>0</v>
      </c>
      <c r="E61" s="128">
        <f t="shared" si="0"/>
        <v>0</v>
      </c>
      <c r="F61" s="127">
        <v>26</v>
      </c>
      <c r="G61" s="127">
        <v>0</v>
      </c>
      <c r="H61" s="128">
        <f t="shared" si="1"/>
        <v>0</v>
      </c>
      <c r="I61" s="153"/>
      <c r="J61" s="27"/>
    </row>
    <row r="62" spans="1:10" x14ac:dyDescent="0.3">
      <c r="A62">
        <v>53</v>
      </c>
      <c r="B62" s="91" t="s">
        <v>31</v>
      </c>
      <c r="C62" s="127">
        <v>181</v>
      </c>
      <c r="D62" s="127">
        <v>8</v>
      </c>
      <c r="E62" s="128">
        <f t="shared" si="0"/>
        <v>4.4198895027624308E-2</v>
      </c>
      <c r="F62" s="127">
        <v>201</v>
      </c>
      <c r="G62" s="127">
        <v>16</v>
      </c>
      <c r="H62" s="128">
        <f t="shared" si="1"/>
        <v>7.9601990049751242E-2</v>
      </c>
      <c r="I62" s="153"/>
      <c r="J62" s="27"/>
    </row>
    <row r="63" spans="1:10" x14ac:dyDescent="0.3">
      <c r="A63">
        <v>54</v>
      </c>
      <c r="B63" s="96" t="s">
        <v>32</v>
      </c>
      <c r="C63" s="127">
        <v>7302</v>
      </c>
      <c r="D63" s="127">
        <v>780</v>
      </c>
      <c r="E63" s="128">
        <f t="shared" si="0"/>
        <v>0.10682004930156122</v>
      </c>
      <c r="F63" s="127">
        <v>8084</v>
      </c>
      <c r="G63" s="127">
        <v>872</v>
      </c>
      <c r="H63" s="128">
        <f t="shared" si="1"/>
        <v>0.10786739238000989</v>
      </c>
      <c r="I63" s="153"/>
      <c r="J63" s="27"/>
    </row>
    <row r="64" spans="1:10" x14ac:dyDescent="0.3">
      <c r="A64">
        <v>55</v>
      </c>
      <c r="B64" s="92" t="s">
        <v>33</v>
      </c>
      <c r="C64" s="127">
        <v>5957</v>
      </c>
      <c r="D64" s="127">
        <v>547</v>
      </c>
      <c r="E64" s="128">
        <f t="shared" si="0"/>
        <v>9.1824743998657046E-2</v>
      </c>
      <c r="F64" s="127">
        <v>6780</v>
      </c>
      <c r="G64" s="127">
        <v>581</v>
      </c>
      <c r="H64" s="128">
        <f t="shared" si="1"/>
        <v>8.5693215339233034E-2</v>
      </c>
      <c r="I64" s="153"/>
      <c r="J64" s="27"/>
    </row>
    <row r="65" spans="1:10" x14ac:dyDescent="0.3">
      <c r="A65">
        <v>56</v>
      </c>
      <c r="B65" s="95" t="s">
        <v>34</v>
      </c>
      <c r="C65" s="127">
        <v>923</v>
      </c>
      <c r="D65" s="127">
        <v>58</v>
      </c>
      <c r="E65" s="128">
        <f t="shared" si="0"/>
        <v>6.2838569880823397E-2</v>
      </c>
      <c r="F65" s="127">
        <v>968</v>
      </c>
      <c r="G65" s="127">
        <v>86</v>
      </c>
      <c r="H65" s="128">
        <f t="shared" si="1"/>
        <v>8.8842975206611566E-2</v>
      </c>
      <c r="I65" s="153"/>
      <c r="J65" s="27"/>
    </row>
    <row r="66" spans="1:10" x14ac:dyDescent="0.3">
      <c r="A66">
        <v>57</v>
      </c>
      <c r="B66" s="95" t="s">
        <v>291</v>
      </c>
      <c r="C66" s="127">
        <v>286</v>
      </c>
      <c r="D66" s="127">
        <v>20</v>
      </c>
      <c r="E66" s="128">
        <f t="shared" si="0"/>
        <v>6.9930069930069935E-2</v>
      </c>
      <c r="F66" s="127">
        <v>276</v>
      </c>
      <c r="G66" s="127">
        <v>28</v>
      </c>
      <c r="H66" s="128">
        <f t="shared" si="1"/>
        <v>0.10144927536231885</v>
      </c>
      <c r="I66" s="153"/>
      <c r="J66" s="27"/>
    </row>
    <row r="67" spans="1:10" x14ac:dyDescent="0.3">
      <c r="A67">
        <v>58</v>
      </c>
      <c r="B67" s="95" t="s">
        <v>292</v>
      </c>
      <c r="C67" s="127">
        <v>39</v>
      </c>
      <c r="D67" s="127">
        <v>7</v>
      </c>
      <c r="E67" s="128">
        <f t="shared" si="0"/>
        <v>0.17948717948717949</v>
      </c>
      <c r="F67" s="127">
        <v>39</v>
      </c>
      <c r="G67" s="127">
        <v>8</v>
      </c>
      <c r="H67" s="128">
        <f t="shared" si="1"/>
        <v>0.20512820512820512</v>
      </c>
      <c r="I67" s="153"/>
      <c r="J67" s="27"/>
    </row>
    <row r="68" spans="1:10" x14ac:dyDescent="0.3">
      <c r="A68">
        <v>59</v>
      </c>
      <c r="B68" s="91" t="s">
        <v>293</v>
      </c>
      <c r="C68">
        <v>4827</v>
      </c>
      <c r="D68" s="127">
        <v>605</v>
      </c>
      <c r="E68" s="128">
        <f>D68/$C68</f>
        <v>0.12533664802154548</v>
      </c>
      <c r="F68" s="127">
        <v>5857</v>
      </c>
      <c r="G68" s="127">
        <v>757</v>
      </c>
      <c r="H68" s="128">
        <f t="shared" si="1"/>
        <v>0.12924705480621479</v>
      </c>
      <c r="I68" s="153"/>
      <c r="J68" s="27"/>
    </row>
    <row r="69" spans="1:10" x14ac:dyDescent="0.3">
      <c r="A69">
        <v>60</v>
      </c>
      <c r="B69" s="91" t="s">
        <v>155</v>
      </c>
      <c r="C69" s="127">
        <v>309</v>
      </c>
      <c r="D69" s="127">
        <v>21</v>
      </c>
      <c r="E69" s="128">
        <f>D69/$C69</f>
        <v>6.7961165048543687E-2</v>
      </c>
      <c r="F69" s="127">
        <v>356</v>
      </c>
      <c r="G69" s="127">
        <v>27</v>
      </c>
      <c r="H69" s="128">
        <f t="shared" si="1"/>
        <v>7.5842696629213488E-2</v>
      </c>
      <c r="I69" s="153"/>
      <c r="J69" s="27"/>
    </row>
    <row r="70" spans="1:10" x14ac:dyDescent="0.3">
      <c r="A70">
        <v>61</v>
      </c>
      <c r="B70" s="92" t="s">
        <v>35</v>
      </c>
      <c r="C70" s="127">
        <v>3173</v>
      </c>
      <c r="D70" s="127">
        <v>471</v>
      </c>
      <c r="E70" s="128">
        <f t="shared" si="0"/>
        <v>0.14843996218090136</v>
      </c>
      <c r="F70">
        <v>3767</v>
      </c>
      <c r="G70" s="127">
        <v>507</v>
      </c>
      <c r="H70" s="128">
        <f t="shared" si="1"/>
        <v>0.13458985930448633</v>
      </c>
      <c r="I70" s="153"/>
      <c r="J70" s="27"/>
    </row>
    <row r="71" spans="1:10" x14ac:dyDescent="0.3">
      <c r="A71">
        <v>62</v>
      </c>
      <c r="B71" s="93" t="s">
        <v>36</v>
      </c>
      <c r="C71" s="129">
        <v>166</v>
      </c>
      <c r="D71" s="129">
        <v>6</v>
      </c>
      <c r="E71" s="156">
        <f t="shared" si="0"/>
        <v>3.614457831325301E-2</v>
      </c>
      <c r="F71" s="129">
        <v>156</v>
      </c>
      <c r="G71" s="129">
        <v>10</v>
      </c>
      <c r="H71" s="156">
        <f t="shared" si="1"/>
        <v>6.4102564102564097E-2</v>
      </c>
      <c r="I71" s="153"/>
      <c r="J71" s="27"/>
    </row>
    <row r="72" spans="1:10" x14ac:dyDescent="0.3">
      <c r="B72" s="6" t="s">
        <v>68</v>
      </c>
      <c r="C72" s="27"/>
      <c r="D72" s="27"/>
      <c r="F72" s="21"/>
      <c r="G72" s="27"/>
    </row>
    <row r="73" spans="1:10" x14ac:dyDescent="0.3">
      <c r="B73" s="279" t="s">
        <v>43</v>
      </c>
      <c r="C73" s="279"/>
      <c r="D73" s="279"/>
      <c r="E73" s="279"/>
      <c r="F73" s="279"/>
      <c r="G73" s="279"/>
      <c r="H73" s="279"/>
    </row>
    <row r="74" spans="1:10" x14ac:dyDescent="0.3">
      <c r="B74" s="279"/>
      <c r="C74" s="279"/>
      <c r="D74" s="279"/>
      <c r="E74" s="279"/>
      <c r="F74" s="279"/>
      <c r="G74" s="279"/>
      <c r="H74" s="279"/>
    </row>
  </sheetData>
  <mergeCells count="5">
    <mergeCell ref="B1:F1"/>
    <mergeCell ref="C7:E7"/>
    <mergeCell ref="F7:H7"/>
    <mergeCell ref="B74:H74"/>
    <mergeCell ref="B73:H73"/>
  </mergeCells>
  <phoneticPr fontId="3" type="noConversion"/>
  <hyperlinks>
    <hyperlink ref="B7" location="ÍNDICE!A1" display="Regresar al Índic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J73"/>
  <sheetViews>
    <sheetView zoomScaleNormal="100" workbookViewId="0">
      <pane xSplit="2" ySplit="7" topLeftCell="C8" activePane="bottomRight" state="frozen"/>
      <selection pane="topRight" activeCell="B1" sqref="B1"/>
      <selection pane="bottomLeft" activeCell="A4" sqref="A4"/>
      <selection pane="bottomRight" activeCell="I1" sqref="I1"/>
    </sheetView>
  </sheetViews>
  <sheetFormatPr baseColWidth="10" defaultRowHeight="13" x14ac:dyDescent="0.3"/>
  <cols>
    <col min="1" max="1" width="3" bestFit="1" customWidth="1"/>
    <col min="2" max="2" width="44" customWidth="1"/>
    <col min="3" max="6" width="11.81640625" customWidth="1"/>
  </cols>
  <sheetData>
    <row r="1" spans="1:9" x14ac:dyDescent="0.3">
      <c r="B1" s="268" t="s">
        <v>316</v>
      </c>
      <c r="C1" s="268"/>
      <c r="D1" s="268"/>
      <c r="E1" s="268"/>
      <c r="F1" s="268"/>
      <c r="G1" s="268"/>
      <c r="H1" s="268"/>
    </row>
    <row r="2" spans="1:9" x14ac:dyDescent="0.3">
      <c r="B2" s="36"/>
      <c r="C2" s="36"/>
      <c r="D2" s="36"/>
      <c r="E2" s="36"/>
      <c r="F2" s="36"/>
      <c r="G2" s="36"/>
      <c r="H2" s="36"/>
    </row>
    <row r="3" spans="1:9" x14ac:dyDescent="0.3">
      <c r="B3" s="36"/>
      <c r="C3" s="36"/>
      <c r="D3" s="36"/>
      <c r="E3" s="36"/>
      <c r="F3" s="36"/>
      <c r="G3" s="36"/>
      <c r="H3" s="36"/>
      <c r="I3" s="123"/>
    </row>
    <row r="4" spans="1:9" x14ac:dyDescent="0.3">
      <c r="B4" s="14"/>
      <c r="C4" s="14"/>
      <c r="D4" s="14"/>
      <c r="E4" s="14"/>
      <c r="F4" s="14"/>
      <c r="G4" s="14"/>
      <c r="H4" s="14"/>
    </row>
    <row r="5" spans="1:9" ht="15.5" x14ac:dyDescent="0.35">
      <c r="C5" s="34" t="s">
        <v>93</v>
      </c>
    </row>
    <row r="7" spans="1:9" ht="26" x14ac:dyDescent="0.3">
      <c r="B7" s="44" t="s">
        <v>90</v>
      </c>
      <c r="C7" s="7" t="s">
        <v>44</v>
      </c>
      <c r="D7" s="7" t="s">
        <v>50</v>
      </c>
      <c r="E7" s="117" t="s">
        <v>108</v>
      </c>
      <c r="F7" s="117" t="s">
        <v>109</v>
      </c>
    </row>
    <row r="8" spans="1:9" ht="15.5" x14ac:dyDescent="0.35">
      <c r="B8" s="116" t="s">
        <v>37</v>
      </c>
      <c r="C8" s="125">
        <v>9087</v>
      </c>
      <c r="D8" s="125">
        <v>10788</v>
      </c>
      <c r="E8" s="159">
        <f>C8/(C8+D8)</f>
        <v>0.45720754716981132</v>
      </c>
      <c r="F8" s="159">
        <f>D8/(C8+D8)</f>
        <v>0.54279245283018873</v>
      </c>
      <c r="G8" s="27"/>
    </row>
    <row r="9" spans="1:9" x14ac:dyDescent="0.3">
      <c r="A9">
        <v>1</v>
      </c>
      <c r="B9" s="8" t="s">
        <v>1</v>
      </c>
      <c r="C9" s="127">
        <v>156</v>
      </c>
      <c r="D9" s="127">
        <v>177</v>
      </c>
      <c r="E9" s="160">
        <f t="shared" ref="E9:E70" si="0">C9/(C9+D9)</f>
        <v>0.46846846846846846</v>
      </c>
      <c r="F9" s="160">
        <f t="shared" ref="F9:F70" si="1">D9/(C9+D9)</f>
        <v>0.53153153153153154</v>
      </c>
      <c r="G9" s="27"/>
      <c r="H9" s="233"/>
    </row>
    <row r="10" spans="1:9" x14ac:dyDescent="0.3">
      <c r="A10">
        <v>2</v>
      </c>
      <c r="B10" s="8" t="s">
        <v>38</v>
      </c>
      <c r="C10" s="127">
        <v>2</v>
      </c>
      <c r="D10" s="127">
        <v>4</v>
      </c>
      <c r="E10" s="160">
        <f t="shared" si="0"/>
        <v>0.33333333333333331</v>
      </c>
      <c r="F10" s="160">
        <f t="shared" si="1"/>
        <v>0.66666666666666663</v>
      </c>
      <c r="G10" s="27"/>
      <c r="H10" s="100"/>
    </row>
    <row r="11" spans="1:9" x14ac:dyDescent="0.3">
      <c r="A11">
        <v>3</v>
      </c>
      <c r="B11" s="8" t="s">
        <v>2</v>
      </c>
      <c r="C11" s="127">
        <v>3</v>
      </c>
      <c r="D11" s="127">
        <v>3</v>
      </c>
      <c r="E11" s="160">
        <f t="shared" si="0"/>
        <v>0.5</v>
      </c>
      <c r="F11" s="160">
        <f t="shared" si="1"/>
        <v>0.5</v>
      </c>
      <c r="G11" s="27"/>
    </row>
    <row r="12" spans="1:9" x14ac:dyDescent="0.3">
      <c r="A12">
        <v>4</v>
      </c>
      <c r="B12" s="8" t="s">
        <v>3</v>
      </c>
      <c r="C12" s="127">
        <v>441</v>
      </c>
      <c r="D12" s="127">
        <v>562</v>
      </c>
      <c r="E12" s="160">
        <f t="shared" si="0"/>
        <v>0.43968095712861416</v>
      </c>
      <c r="F12" s="160">
        <f t="shared" si="1"/>
        <v>0.5603190428713859</v>
      </c>
      <c r="G12" s="27"/>
    </row>
    <row r="13" spans="1:9" x14ac:dyDescent="0.3">
      <c r="A13">
        <v>5</v>
      </c>
      <c r="B13" s="8" t="s">
        <v>4</v>
      </c>
      <c r="C13" s="127">
        <v>6</v>
      </c>
      <c r="D13" s="127">
        <v>3</v>
      </c>
      <c r="E13" s="160">
        <f t="shared" si="0"/>
        <v>0.66666666666666663</v>
      </c>
      <c r="F13" s="160">
        <f t="shared" si="1"/>
        <v>0.33333333333333331</v>
      </c>
      <c r="G13" s="27"/>
    </row>
    <row r="14" spans="1:9" x14ac:dyDescent="0.3">
      <c r="A14">
        <v>6</v>
      </c>
      <c r="B14" s="8" t="s">
        <v>5</v>
      </c>
      <c r="C14" s="127">
        <v>196</v>
      </c>
      <c r="D14" s="127">
        <v>227</v>
      </c>
      <c r="E14" s="160">
        <f t="shared" si="0"/>
        <v>0.46335697399527187</v>
      </c>
      <c r="F14" s="160">
        <f t="shared" si="1"/>
        <v>0.53664302600472813</v>
      </c>
      <c r="G14" s="27"/>
    </row>
    <row r="15" spans="1:9" x14ac:dyDescent="0.3">
      <c r="A15">
        <v>7</v>
      </c>
      <c r="B15" s="8" t="s">
        <v>6</v>
      </c>
      <c r="C15" s="127">
        <v>604</v>
      </c>
      <c r="D15" s="127">
        <v>710</v>
      </c>
      <c r="E15" s="160">
        <f t="shared" si="0"/>
        <v>0.45966514459665142</v>
      </c>
      <c r="F15" s="160">
        <f t="shared" si="1"/>
        <v>0.54033485540334858</v>
      </c>
      <c r="G15" s="27"/>
    </row>
    <row r="16" spans="1:9" x14ac:dyDescent="0.3">
      <c r="A16">
        <v>8</v>
      </c>
      <c r="B16" s="8" t="s">
        <v>7</v>
      </c>
      <c r="C16" s="127">
        <v>184</v>
      </c>
      <c r="D16" s="127">
        <v>253</v>
      </c>
      <c r="E16" s="160">
        <f t="shared" si="0"/>
        <v>0.42105263157894735</v>
      </c>
      <c r="F16" s="160">
        <f t="shared" si="1"/>
        <v>0.57894736842105265</v>
      </c>
      <c r="G16" s="27"/>
    </row>
    <row r="17" spans="1:7" x14ac:dyDescent="0.3">
      <c r="A17">
        <v>9</v>
      </c>
      <c r="B17" s="8" t="s">
        <v>8</v>
      </c>
      <c r="C17" s="127">
        <v>181</v>
      </c>
      <c r="D17" s="127">
        <v>224</v>
      </c>
      <c r="E17" s="160">
        <f t="shared" si="0"/>
        <v>0.44691358024691358</v>
      </c>
      <c r="F17" s="160">
        <f t="shared" si="1"/>
        <v>0.55308641975308637</v>
      </c>
      <c r="G17" s="27"/>
    </row>
    <row r="18" spans="1:7" x14ac:dyDescent="0.3">
      <c r="A18">
        <v>10</v>
      </c>
      <c r="B18" s="8" t="s">
        <v>121</v>
      </c>
      <c r="C18" s="127">
        <v>3</v>
      </c>
      <c r="D18" s="127">
        <v>5</v>
      </c>
      <c r="E18" s="160">
        <f t="shared" si="0"/>
        <v>0.375</v>
      </c>
      <c r="F18" s="160">
        <f t="shared" si="1"/>
        <v>0.625</v>
      </c>
      <c r="G18" s="27"/>
    </row>
    <row r="19" spans="1:7" x14ac:dyDescent="0.3">
      <c r="A19">
        <v>11</v>
      </c>
      <c r="B19" s="8" t="s">
        <v>122</v>
      </c>
      <c r="C19" s="127">
        <v>35</v>
      </c>
      <c r="D19" s="127">
        <v>29</v>
      </c>
      <c r="E19" s="160">
        <f t="shared" si="0"/>
        <v>0.546875</v>
      </c>
      <c r="F19" s="160">
        <f t="shared" si="1"/>
        <v>0.453125</v>
      </c>
      <c r="G19" s="27"/>
    </row>
    <row r="20" spans="1:7" x14ac:dyDescent="0.3">
      <c r="A20">
        <v>12</v>
      </c>
      <c r="B20" s="8" t="s">
        <v>9</v>
      </c>
      <c r="C20" s="127">
        <v>661</v>
      </c>
      <c r="D20" s="127">
        <v>763</v>
      </c>
      <c r="E20" s="160">
        <f t="shared" si="0"/>
        <v>0.46418539325842695</v>
      </c>
      <c r="F20" s="160">
        <f t="shared" si="1"/>
        <v>0.535814606741573</v>
      </c>
      <c r="G20" s="27"/>
    </row>
    <row r="21" spans="1:7" x14ac:dyDescent="0.3">
      <c r="A21">
        <v>13</v>
      </c>
      <c r="B21" s="8" t="s">
        <v>123</v>
      </c>
      <c r="C21" s="127">
        <v>2</v>
      </c>
      <c r="D21" s="127">
        <v>3</v>
      </c>
      <c r="E21" s="160">
        <f t="shared" si="0"/>
        <v>0.4</v>
      </c>
      <c r="F21" s="160">
        <f t="shared" si="1"/>
        <v>0.6</v>
      </c>
      <c r="G21" s="27"/>
    </row>
    <row r="22" spans="1:7" x14ac:dyDescent="0.3">
      <c r="A22">
        <v>14</v>
      </c>
      <c r="B22" s="8" t="s">
        <v>277</v>
      </c>
      <c r="C22" s="127">
        <v>61</v>
      </c>
      <c r="D22" s="127">
        <v>92</v>
      </c>
      <c r="E22" s="160">
        <f t="shared" si="0"/>
        <v>0.39869281045751637</v>
      </c>
      <c r="F22" s="160">
        <f t="shared" si="1"/>
        <v>0.60130718954248363</v>
      </c>
      <c r="G22" s="27"/>
    </row>
    <row r="23" spans="1:7" x14ac:dyDescent="0.3">
      <c r="A23">
        <v>15</v>
      </c>
      <c r="B23" s="8" t="s">
        <v>10</v>
      </c>
      <c r="C23" s="127">
        <v>345</v>
      </c>
      <c r="D23" s="127">
        <v>419</v>
      </c>
      <c r="E23" s="160">
        <f t="shared" si="0"/>
        <v>0.45157068062827227</v>
      </c>
      <c r="F23" s="160">
        <f t="shared" si="1"/>
        <v>0.54842931937172779</v>
      </c>
      <c r="G23" s="27"/>
    </row>
    <row r="24" spans="1:7" x14ac:dyDescent="0.3">
      <c r="A24">
        <v>16</v>
      </c>
      <c r="B24" s="8" t="s">
        <v>11</v>
      </c>
      <c r="C24" s="127">
        <v>30</v>
      </c>
      <c r="D24" s="127">
        <v>34</v>
      </c>
      <c r="E24" s="160">
        <f t="shared" si="0"/>
        <v>0.46875</v>
      </c>
      <c r="F24" s="160">
        <f t="shared" si="1"/>
        <v>0.53125</v>
      </c>
      <c r="G24" s="27"/>
    </row>
    <row r="25" spans="1:7" x14ac:dyDescent="0.3">
      <c r="A25">
        <v>17</v>
      </c>
      <c r="B25" s="8" t="s">
        <v>278</v>
      </c>
      <c r="C25" s="127">
        <v>813</v>
      </c>
      <c r="D25" s="127">
        <v>990</v>
      </c>
      <c r="E25" s="160">
        <f t="shared" si="0"/>
        <v>0.45091514143094841</v>
      </c>
      <c r="F25" s="160">
        <f t="shared" si="1"/>
        <v>0.54908485856905154</v>
      </c>
      <c r="G25" s="27"/>
    </row>
    <row r="26" spans="1:7" x14ac:dyDescent="0.3">
      <c r="A26">
        <v>18</v>
      </c>
      <c r="B26" s="8" t="s">
        <v>12</v>
      </c>
      <c r="C26" s="127">
        <v>474</v>
      </c>
      <c r="D26" s="127">
        <v>604</v>
      </c>
      <c r="E26" s="160">
        <f t="shared" si="0"/>
        <v>0.43970315398886828</v>
      </c>
      <c r="F26" s="160">
        <f t="shared" si="1"/>
        <v>0.56029684601113172</v>
      </c>
      <c r="G26" s="27"/>
    </row>
    <row r="27" spans="1:7" x14ac:dyDescent="0.3">
      <c r="A27">
        <v>19</v>
      </c>
      <c r="B27" s="8" t="s">
        <v>13</v>
      </c>
      <c r="C27" s="127">
        <v>53</v>
      </c>
      <c r="D27" s="127">
        <v>50</v>
      </c>
      <c r="E27" s="160">
        <f t="shared" si="0"/>
        <v>0.5145631067961165</v>
      </c>
      <c r="F27" s="160">
        <f t="shared" si="1"/>
        <v>0.4854368932038835</v>
      </c>
      <c r="G27" s="27"/>
    </row>
    <row r="28" spans="1:7" x14ac:dyDescent="0.3">
      <c r="A28">
        <v>20</v>
      </c>
      <c r="B28" s="8" t="s">
        <v>14</v>
      </c>
      <c r="C28" s="127">
        <v>115</v>
      </c>
      <c r="D28" s="127">
        <v>164</v>
      </c>
      <c r="E28" s="160">
        <f t="shared" si="0"/>
        <v>0.41218637992831542</v>
      </c>
      <c r="F28" s="160">
        <f t="shared" si="1"/>
        <v>0.58781362007168458</v>
      </c>
      <c r="G28" s="27"/>
    </row>
    <row r="29" spans="1:7" x14ac:dyDescent="0.3">
      <c r="A29">
        <v>21</v>
      </c>
      <c r="B29" s="8" t="s">
        <v>279</v>
      </c>
      <c r="C29" s="127">
        <v>39</v>
      </c>
      <c r="D29" s="127">
        <v>39</v>
      </c>
      <c r="E29" s="160">
        <f t="shared" si="0"/>
        <v>0.5</v>
      </c>
      <c r="F29" s="160">
        <f t="shared" si="1"/>
        <v>0.5</v>
      </c>
      <c r="G29" s="27"/>
    </row>
    <row r="30" spans="1:7" x14ac:dyDescent="0.3">
      <c r="A30">
        <v>22</v>
      </c>
      <c r="B30" s="8" t="s">
        <v>280</v>
      </c>
      <c r="C30" s="127">
        <v>58</v>
      </c>
      <c r="D30" s="127">
        <v>83</v>
      </c>
      <c r="E30" s="160">
        <f t="shared" si="0"/>
        <v>0.41134751773049644</v>
      </c>
      <c r="F30" s="160">
        <f t="shared" si="1"/>
        <v>0.58865248226950351</v>
      </c>
      <c r="G30" s="27"/>
    </row>
    <row r="31" spans="1:7" x14ac:dyDescent="0.3">
      <c r="A31">
        <v>23</v>
      </c>
      <c r="B31" s="8" t="s">
        <v>153</v>
      </c>
      <c r="C31" s="127">
        <v>4</v>
      </c>
      <c r="D31" s="127">
        <v>8</v>
      </c>
      <c r="E31" s="160">
        <f t="shared" si="0"/>
        <v>0.33333333333333331</v>
      </c>
      <c r="F31" s="160">
        <f t="shared" si="1"/>
        <v>0.66666666666666663</v>
      </c>
      <c r="G31" s="27"/>
    </row>
    <row r="32" spans="1:7" x14ac:dyDescent="0.3">
      <c r="A32">
        <v>24</v>
      </c>
      <c r="B32" s="8" t="s">
        <v>15</v>
      </c>
      <c r="C32" s="127">
        <v>84</v>
      </c>
      <c r="D32" s="127">
        <v>129</v>
      </c>
      <c r="E32" s="160">
        <f t="shared" si="0"/>
        <v>0.39436619718309857</v>
      </c>
      <c r="F32" s="160">
        <f t="shared" si="1"/>
        <v>0.60563380281690138</v>
      </c>
      <c r="G32" s="27"/>
    </row>
    <row r="33" spans="1:7" x14ac:dyDescent="0.3">
      <c r="A33">
        <v>25</v>
      </c>
      <c r="B33" s="8" t="s">
        <v>16</v>
      </c>
      <c r="C33" s="127">
        <v>16</v>
      </c>
      <c r="D33" s="127">
        <v>17</v>
      </c>
      <c r="E33" s="160">
        <f t="shared" si="0"/>
        <v>0.48484848484848486</v>
      </c>
      <c r="F33" s="160">
        <f t="shared" si="1"/>
        <v>0.51515151515151514</v>
      </c>
      <c r="G33" s="27"/>
    </row>
    <row r="34" spans="1:7" x14ac:dyDescent="0.3">
      <c r="A34">
        <v>26</v>
      </c>
      <c r="B34" s="8" t="s">
        <v>17</v>
      </c>
      <c r="C34" s="127">
        <v>16</v>
      </c>
      <c r="D34" s="127">
        <v>15</v>
      </c>
      <c r="E34" s="160">
        <f t="shared" si="0"/>
        <v>0.5161290322580645</v>
      </c>
      <c r="F34" s="160">
        <f t="shared" si="1"/>
        <v>0.4838709677419355</v>
      </c>
      <c r="G34" s="27"/>
    </row>
    <row r="35" spans="1:7" x14ac:dyDescent="0.3">
      <c r="A35">
        <v>27</v>
      </c>
      <c r="B35" s="8" t="s">
        <v>18</v>
      </c>
      <c r="C35" s="127">
        <v>14</v>
      </c>
      <c r="D35" s="127">
        <v>2</v>
      </c>
      <c r="E35" s="160">
        <f t="shared" si="0"/>
        <v>0.875</v>
      </c>
      <c r="F35" s="160">
        <f t="shared" si="1"/>
        <v>0.125</v>
      </c>
      <c r="G35" s="27"/>
    </row>
    <row r="36" spans="1:7" x14ac:dyDescent="0.3">
      <c r="A36">
        <v>28</v>
      </c>
      <c r="B36" s="8" t="s">
        <v>19</v>
      </c>
      <c r="C36" s="127">
        <v>13</v>
      </c>
      <c r="D36" s="127">
        <v>5</v>
      </c>
      <c r="E36" s="160">
        <f t="shared" si="0"/>
        <v>0.72222222222222221</v>
      </c>
      <c r="F36" s="160">
        <f t="shared" si="1"/>
        <v>0.27777777777777779</v>
      </c>
      <c r="G36" s="27"/>
    </row>
    <row r="37" spans="1:7" x14ac:dyDescent="0.3">
      <c r="A37">
        <v>29</v>
      </c>
      <c r="B37" s="8" t="s">
        <v>281</v>
      </c>
      <c r="C37" s="127">
        <v>92</v>
      </c>
      <c r="D37" s="127">
        <v>125</v>
      </c>
      <c r="E37" s="160">
        <f t="shared" si="0"/>
        <v>0.42396313364055299</v>
      </c>
      <c r="F37" s="160">
        <f t="shared" si="1"/>
        <v>0.57603686635944695</v>
      </c>
      <c r="G37" s="27"/>
    </row>
    <row r="38" spans="1:7" x14ac:dyDescent="0.3">
      <c r="A38">
        <v>30</v>
      </c>
      <c r="B38" s="8" t="s">
        <v>282</v>
      </c>
      <c r="C38" s="127">
        <v>1</v>
      </c>
      <c r="D38" s="127">
        <v>4</v>
      </c>
      <c r="E38" s="160">
        <f t="shared" si="0"/>
        <v>0.2</v>
      </c>
      <c r="F38" s="160">
        <f t="shared" si="1"/>
        <v>0.8</v>
      </c>
      <c r="G38" s="27"/>
    </row>
    <row r="39" spans="1:7" x14ac:dyDescent="0.3">
      <c r="A39">
        <v>31</v>
      </c>
      <c r="B39" s="8" t="s">
        <v>20</v>
      </c>
      <c r="C39" s="127">
        <v>84</v>
      </c>
      <c r="D39" s="127">
        <v>21</v>
      </c>
      <c r="E39" s="160">
        <f t="shared" si="0"/>
        <v>0.8</v>
      </c>
      <c r="F39" s="160">
        <f t="shared" si="1"/>
        <v>0.2</v>
      </c>
      <c r="G39" s="27"/>
    </row>
    <row r="40" spans="1:7" x14ac:dyDescent="0.3">
      <c r="A40">
        <v>32</v>
      </c>
      <c r="B40" s="8" t="s">
        <v>283</v>
      </c>
      <c r="C40" s="127">
        <v>1</v>
      </c>
      <c r="D40" s="127">
        <v>7</v>
      </c>
      <c r="E40" s="160">
        <f t="shared" si="0"/>
        <v>0.125</v>
      </c>
      <c r="F40" s="160">
        <f t="shared" si="1"/>
        <v>0.875</v>
      </c>
      <c r="G40" s="27"/>
    </row>
    <row r="41" spans="1:7" x14ac:dyDescent="0.3">
      <c r="A41">
        <v>33</v>
      </c>
      <c r="B41" s="8" t="s">
        <v>21</v>
      </c>
      <c r="C41" s="127">
        <v>2</v>
      </c>
      <c r="D41" s="127">
        <v>2</v>
      </c>
      <c r="E41" s="160">
        <f t="shared" si="0"/>
        <v>0.5</v>
      </c>
      <c r="F41" s="160">
        <f t="shared" si="1"/>
        <v>0.5</v>
      </c>
      <c r="G41" s="27"/>
    </row>
    <row r="42" spans="1:7" x14ac:dyDescent="0.3">
      <c r="A42">
        <v>34</v>
      </c>
      <c r="B42" s="8" t="s">
        <v>22</v>
      </c>
      <c r="C42" s="127">
        <v>72</v>
      </c>
      <c r="D42" s="127">
        <v>102</v>
      </c>
      <c r="E42" s="160">
        <f t="shared" si="0"/>
        <v>0.41379310344827586</v>
      </c>
      <c r="F42" s="160">
        <f t="shared" si="1"/>
        <v>0.58620689655172409</v>
      </c>
      <c r="G42" s="27"/>
    </row>
    <row r="43" spans="1:7" x14ac:dyDescent="0.3">
      <c r="A43">
        <v>35</v>
      </c>
      <c r="B43" s="8" t="s">
        <v>23</v>
      </c>
      <c r="C43" s="127">
        <v>19</v>
      </c>
      <c r="D43" s="127">
        <v>16</v>
      </c>
      <c r="E43" s="160">
        <f t="shared" si="0"/>
        <v>0.54285714285714282</v>
      </c>
      <c r="F43" s="160">
        <f t="shared" si="1"/>
        <v>0.45714285714285713</v>
      </c>
      <c r="G43" s="27"/>
    </row>
    <row r="44" spans="1:7" x14ac:dyDescent="0.3">
      <c r="A44">
        <v>36</v>
      </c>
      <c r="B44" s="8" t="s">
        <v>24</v>
      </c>
      <c r="C44" s="127">
        <v>199</v>
      </c>
      <c r="D44" s="127">
        <v>230</v>
      </c>
      <c r="E44" s="160">
        <f t="shared" si="0"/>
        <v>0.46386946386946387</v>
      </c>
      <c r="F44" s="160">
        <f t="shared" si="1"/>
        <v>0.53613053613053618</v>
      </c>
      <c r="G44" s="27"/>
    </row>
    <row r="45" spans="1:7" x14ac:dyDescent="0.3">
      <c r="A45">
        <v>37</v>
      </c>
      <c r="B45" s="8" t="s">
        <v>25</v>
      </c>
      <c r="C45" s="127">
        <v>0</v>
      </c>
      <c r="D45" s="127">
        <v>2</v>
      </c>
      <c r="E45" s="160">
        <f t="shared" si="0"/>
        <v>0</v>
      </c>
      <c r="F45" s="160">
        <f t="shared" si="1"/>
        <v>1</v>
      </c>
      <c r="G45" s="27"/>
    </row>
    <row r="46" spans="1:7" x14ac:dyDescent="0.3">
      <c r="A46">
        <v>38</v>
      </c>
      <c r="B46" s="8" t="s">
        <v>26</v>
      </c>
      <c r="C46" s="127">
        <v>74</v>
      </c>
      <c r="D46" s="127">
        <v>86</v>
      </c>
      <c r="E46" s="160">
        <f t="shared" si="0"/>
        <v>0.46250000000000002</v>
      </c>
      <c r="F46" s="160">
        <f t="shared" si="1"/>
        <v>0.53749999999999998</v>
      </c>
      <c r="G46" s="27"/>
    </row>
    <row r="47" spans="1:7" x14ac:dyDescent="0.3">
      <c r="A47">
        <v>39</v>
      </c>
      <c r="B47" s="8" t="s">
        <v>27</v>
      </c>
      <c r="C47" s="127">
        <v>97</v>
      </c>
      <c r="D47" s="127">
        <v>130</v>
      </c>
      <c r="E47" s="160">
        <f t="shared" si="0"/>
        <v>0.42731277533039647</v>
      </c>
      <c r="F47" s="160">
        <f t="shared" si="1"/>
        <v>0.57268722466960353</v>
      </c>
      <c r="G47" s="27"/>
    </row>
    <row r="48" spans="1:7" x14ac:dyDescent="0.3">
      <c r="A48">
        <v>40</v>
      </c>
      <c r="B48" s="8" t="s">
        <v>28</v>
      </c>
      <c r="C48" s="127">
        <v>1</v>
      </c>
      <c r="D48" s="127">
        <v>6</v>
      </c>
      <c r="E48" s="160">
        <f t="shared" si="0"/>
        <v>0.14285714285714285</v>
      </c>
      <c r="F48" s="160">
        <f t="shared" si="1"/>
        <v>0.8571428571428571</v>
      </c>
      <c r="G48" s="27"/>
    </row>
    <row r="49" spans="1:7" x14ac:dyDescent="0.3">
      <c r="A49">
        <v>41</v>
      </c>
      <c r="B49" s="8" t="s">
        <v>29</v>
      </c>
      <c r="C49" s="127">
        <v>2</v>
      </c>
      <c r="D49" s="127">
        <v>2</v>
      </c>
      <c r="E49" s="160">
        <f t="shared" si="0"/>
        <v>0.5</v>
      </c>
      <c r="F49" s="160">
        <f t="shared" si="1"/>
        <v>0.5</v>
      </c>
      <c r="G49" s="27"/>
    </row>
    <row r="50" spans="1:7" x14ac:dyDescent="0.3">
      <c r="A50">
        <v>42</v>
      </c>
      <c r="B50" s="8" t="s">
        <v>284</v>
      </c>
      <c r="C50" s="127">
        <v>70</v>
      </c>
      <c r="D50" s="127">
        <v>107</v>
      </c>
      <c r="E50" s="160">
        <f t="shared" si="0"/>
        <v>0.39548022598870058</v>
      </c>
      <c r="F50" s="160">
        <f t="shared" si="1"/>
        <v>0.60451977401129942</v>
      </c>
      <c r="G50" s="27"/>
    </row>
    <row r="51" spans="1:7" x14ac:dyDescent="0.3">
      <c r="A51">
        <v>43</v>
      </c>
      <c r="B51" s="8" t="s">
        <v>30</v>
      </c>
      <c r="C51" s="127">
        <v>7</v>
      </c>
      <c r="D51" s="127">
        <v>7</v>
      </c>
      <c r="E51" s="160">
        <f t="shared" si="0"/>
        <v>0.5</v>
      </c>
      <c r="F51" s="160">
        <f t="shared" si="1"/>
        <v>0.5</v>
      </c>
      <c r="G51" s="27"/>
    </row>
    <row r="52" spans="1:7" x14ac:dyDescent="0.3">
      <c r="A52">
        <v>44</v>
      </c>
      <c r="B52" s="8" t="s">
        <v>285</v>
      </c>
      <c r="C52" s="127">
        <v>1002</v>
      </c>
      <c r="D52" s="127">
        <v>1176</v>
      </c>
      <c r="E52" s="160">
        <f t="shared" si="0"/>
        <v>0.46005509641873277</v>
      </c>
      <c r="F52" s="160">
        <f t="shared" si="1"/>
        <v>0.53994490358126723</v>
      </c>
      <c r="G52" s="27"/>
    </row>
    <row r="53" spans="1:7" x14ac:dyDescent="0.3">
      <c r="A53">
        <v>45</v>
      </c>
      <c r="B53" s="8" t="s">
        <v>286</v>
      </c>
      <c r="C53" s="127">
        <v>2</v>
      </c>
      <c r="D53" s="127">
        <v>6</v>
      </c>
      <c r="E53" s="160">
        <f t="shared" si="0"/>
        <v>0.25</v>
      </c>
      <c r="F53" s="160">
        <f t="shared" si="1"/>
        <v>0.75</v>
      </c>
      <c r="G53" s="27"/>
    </row>
    <row r="54" spans="1:7" x14ac:dyDescent="0.3">
      <c r="A54">
        <v>46</v>
      </c>
      <c r="B54" s="8" t="s">
        <v>331</v>
      </c>
      <c r="C54" s="127">
        <v>33</v>
      </c>
      <c r="D54" s="127">
        <v>43</v>
      </c>
      <c r="E54" s="160">
        <f t="shared" si="0"/>
        <v>0.43421052631578949</v>
      </c>
      <c r="F54" s="160">
        <f t="shared" si="1"/>
        <v>0.56578947368421051</v>
      </c>
      <c r="G54" s="27"/>
    </row>
    <row r="55" spans="1:7" x14ac:dyDescent="0.3">
      <c r="A55">
        <v>47</v>
      </c>
      <c r="B55" s="8" t="s">
        <v>288</v>
      </c>
      <c r="C55" s="127">
        <v>36</v>
      </c>
      <c r="D55" s="127">
        <v>57</v>
      </c>
      <c r="E55" s="160">
        <f t="shared" si="0"/>
        <v>0.38709677419354838</v>
      </c>
      <c r="F55" s="160">
        <f t="shared" si="1"/>
        <v>0.61290322580645162</v>
      </c>
      <c r="G55" s="27"/>
    </row>
    <row r="56" spans="1:7" x14ac:dyDescent="0.3">
      <c r="A56">
        <v>48</v>
      </c>
      <c r="B56" s="8" t="s">
        <v>154</v>
      </c>
      <c r="C56" s="127">
        <v>8</v>
      </c>
      <c r="D56" s="127">
        <v>14</v>
      </c>
      <c r="E56" s="160">
        <f t="shared" si="0"/>
        <v>0.36363636363636365</v>
      </c>
      <c r="F56" s="160">
        <f t="shared" si="1"/>
        <v>0.63636363636363635</v>
      </c>
      <c r="G56" s="27"/>
    </row>
    <row r="57" spans="1:7" x14ac:dyDescent="0.3">
      <c r="A57">
        <v>49</v>
      </c>
      <c r="B57" s="8" t="s">
        <v>289</v>
      </c>
      <c r="C57" s="127">
        <v>145</v>
      </c>
      <c r="D57" s="127">
        <v>131</v>
      </c>
      <c r="E57" s="160">
        <f t="shared" si="0"/>
        <v>0.52536231884057971</v>
      </c>
      <c r="F57" s="160">
        <f t="shared" si="1"/>
        <v>0.47463768115942029</v>
      </c>
      <c r="G57" s="27"/>
    </row>
    <row r="58" spans="1:7" x14ac:dyDescent="0.3">
      <c r="A58">
        <v>50</v>
      </c>
      <c r="B58" s="8" t="s">
        <v>290</v>
      </c>
      <c r="C58" s="127">
        <v>0</v>
      </c>
      <c r="D58" s="127">
        <v>1</v>
      </c>
      <c r="E58" s="160">
        <f t="shared" si="0"/>
        <v>0</v>
      </c>
      <c r="F58" s="160">
        <f t="shared" si="1"/>
        <v>1</v>
      </c>
      <c r="G58" s="27"/>
    </row>
    <row r="59" spans="1:7" x14ac:dyDescent="0.3">
      <c r="A59">
        <v>51</v>
      </c>
      <c r="B59" s="8" t="s">
        <v>294</v>
      </c>
      <c r="C59" s="127">
        <v>8</v>
      </c>
      <c r="D59" s="127">
        <v>7</v>
      </c>
      <c r="E59" s="160">
        <f t="shared" si="0"/>
        <v>0.53333333333333333</v>
      </c>
      <c r="F59" s="160">
        <f t="shared" si="1"/>
        <v>0.46666666666666667</v>
      </c>
      <c r="G59" s="27"/>
    </row>
    <row r="60" spans="1:7" x14ac:dyDescent="0.3">
      <c r="A60">
        <v>52</v>
      </c>
      <c r="B60" s="8" t="s">
        <v>39</v>
      </c>
      <c r="C60" s="127">
        <v>0</v>
      </c>
      <c r="D60" s="127">
        <v>0</v>
      </c>
      <c r="E60" s="160">
        <v>0</v>
      </c>
      <c r="F60" s="160">
        <v>0</v>
      </c>
      <c r="G60" s="27"/>
    </row>
    <row r="61" spans="1:7" x14ac:dyDescent="0.3">
      <c r="A61">
        <v>53</v>
      </c>
      <c r="B61" s="8" t="s">
        <v>31</v>
      </c>
      <c r="C61" s="127">
        <v>8</v>
      </c>
      <c r="D61" s="127">
        <v>16</v>
      </c>
      <c r="E61" s="160">
        <f t="shared" si="0"/>
        <v>0.33333333333333331</v>
      </c>
      <c r="F61" s="160">
        <f t="shared" si="1"/>
        <v>0.66666666666666663</v>
      </c>
      <c r="G61" s="27"/>
    </row>
    <row r="62" spans="1:7" x14ac:dyDescent="0.3">
      <c r="A62">
        <v>54</v>
      </c>
      <c r="B62" s="8" t="s">
        <v>32</v>
      </c>
      <c r="C62" s="127">
        <v>780</v>
      </c>
      <c r="D62" s="127">
        <v>872</v>
      </c>
      <c r="E62" s="160">
        <f t="shared" si="0"/>
        <v>0.4721549636803874</v>
      </c>
      <c r="F62" s="160">
        <f t="shared" si="1"/>
        <v>0.52784503631961255</v>
      </c>
      <c r="G62" s="27"/>
    </row>
    <row r="63" spans="1:7" x14ac:dyDescent="0.3">
      <c r="A63">
        <v>55</v>
      </c>
      <c r="B63" s="8" t="s">
        <v>33</v>
      </c>
      <c r="C63" s="127">
        <v>547</v>
      </c>
      <c r="D63" s="127">
        <v>581</v>
      </c>
      <c r="E63" s="160">
        <f t="shared" si="0"/>
        <v>0.48492907801418439</v>
      </c>
      <c r="F63" s="160">
        <f t="shared" si="1"/>
        <v>0.51507092198581561</v>
      </c>
      <c r="G63" s="27"/>
    </row>
    <row r="64" spans="1:7" x14ac:dyDescent="0.3">
      <c r="A64">
        <v>56</v>
      </c>
      <c r="B64" s="8" t="s">
        <v>34</v>
      </c>
      <c r="C64" s="127">
        <v>58</v>
      </c>
      <c r="D64" s="127">
        <v>86</v>
      </c>
      <c r="E64" s="160">
        <f t="shared" si="0"/>
        <v>0.40277777777777779</v>
      </c>
      <c r="F64" s="160">
        <f t="shared" si="1"/>
        <v>0.59722222222222221</v>
      </c>
      <c r="G64" s="27"/>
    </row>
    <row r="65" spans="1:10" x14ac:dyDescent="0.3">
      <c r="A65">
        <v>57</v>
      </c>
      <c r="B65" s="8" t="s">
        <v>291</v>
      </c>
      <c r="C65" s="127">
        <v>20</v>
      </c>
      <c r="D65" s="127">
        <v>28</v>
      </c>
      <c r="E65" s="160">
        <f t="shared" si="0"/>
        <v>0.41666666666666669</v>
      </c>
      <c r="F65" s="160">
        <f t="shared" si="1"/>
        <v>0.58333333333333337</v>
      </c>
      <c r="G65" s="27"/>
    </row>
    <row r="66" spans="1:10" x14ac:dyDescent="0.3">
      <c r="A66">
        <v>58</v>
      </c>
      <c r="B66" s="8" t="s">
        <v>292</v>
      </c>
      <c r="C66" s="127">
        <v>7</v>
      </c>
      <c r="D66" s="127">
        <v>8</v>
      </c>
      <c r="E66" s="160">
        <f t="shared" si="0"/>
        <v>0.46666666666666667</v>
      </c>
      <c r="F66" s="160">
        <f t="shared" si="1"/>
        <v>0.53333333333333333</v>
      </c>
      <c r="G66" s="27"/>
    </row>
    <row r="67" spans="1:10" x14ac:dyDescent="0.3">
      <c r="A67">
        <v>59</v>
      </c>
      <c r="B67" s="8" t="s">
        <v>293</v>
      </c>
      <c r="C67" s="127">
        <v>605</v>
      </c>
      <c r="D67" s="127">
        <v>757</v>
      </c>
      <c r="E67" s="160">
        <f t="shared" si="0"/>
        <v>0.44419970631424377</v>
      </c>
      <c r="F67" s="160">
        <f t="shared" si="1"/>
        <v>0.55580029368575623</v>
      </c>
      <c r="G67" s="27"/>
    </row>
    <row r="68" spans="1:10" x14ac:dyDescent="0.3">
      <c r="A68">
        <v>60</v>
      </c>
      <c r="B68" s="8" t="s">
        <v>155</v>
      </c>
      <c r="C68" s="127">
        <v>21</v>
      </c>
      <c r="D68" s="127">
        <v>27</v>
      </c>
      <c r="E68" s="160">
        <f t="shared" si="0"/>
        <v>0.4375</v>
      </c>
      <c r="F68" s="160">
        <f t="shared" si="1"/>
        <v>0.5625</v>
      </c>
      <c r="G68" s="27"/>
    </row>
    <row r="69" spans="1:10" x14ac:dyDescent="0.3">
      <c r="A69">
        <v>61</v>
      </c>
      <c r="B69" s="8" t="s">
        <v>35</v>
      </c>
      <c r="C69" s="127">
        <v>471</v>
      </c>
      <c r="D69" s="127">
        <v>507</v>
      </c>
      <c r="E69" s="160">
        <f t="shared" si="0"/>
        <v>0.48159509202453987</v>
      </c>
      <c r="F69" s="160">
        <f t="shared" si="1"/>
        <v>0.51840490797546013</v>
      </c>
      <c r="G69" s="27"/>
    </row>
    <row r="70" spans="1:10" x14ac:dyDescent="0.3">
      <c r="A70">
        <v>62</v>
      </c>
      <c r="B70" s="8" t="s">
        <v>36</v>
      </c>
      <c r="C70" s="129">
        <v>6</v>
      </c>
      <c r="D70" s="129">
        <v>10</v>
      </c>
      <c r="E70" s="161">
        <f t="shared" si="0"/>
        <v>0.375</v>
      </c>
      <c r="F70" s="161">
        <f t="shared" si="1"/>
        <v>0.625</v>
      </c>
      <c r="G70" s="27"/>
    </row>
    <row r="71" spans="1:10" x14ac:dyDescent="0.3">
      <c r="B71" s="6" t="s">
        <v>68</v>
      </c>
      <c r="C71" s="6"/>
      <c r="D71" s="6"/>
    </row>
    <row r="72" spans="1:10" x14ac:dyDescent="0.3">
      <c r="B72" s="113" t="s">
        <v>43</v>
      </c>
      <c r="C72" s="113"/>
      <c r="D72" s="113"/>
      <c r="E72" s="113"/>
      <c r="F72" s="113"/>
      <c r="G72" s="113"/>
      <c r="H72" s="113"/>
      <c r="I72" s="113"/>
      <c r="J72" s="113"/>
    </row>
    <row r="73" spans="1:10" x14ac:dyDescent="0.3">
      <c r="B73" s="113"/>
      <c r="C73" s="113"/>
      <c r="D73" s="113"/>
      <c r="E73" s="113"/>
      <c r="F73" s="113"/>
      <c r="G73" s="113"/>
      <c r="H73" s="113"/>
    </row>
  </sheetData>
  <mergeCells count="1">
    <mergeCell ref="B1:H1"/>
  </mergeCells>
  <phoneticPr fontId="3" type="noConversion"/>
  <hyperlinks>
    <hyperlink ref="B7" location="ÍNDICE!A1" display="Regresar al Índice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5"/>
  <dimension ref="A1:J74"/>
  <sheetViews>
    <sheetView workbookViewId="0">
      <pane xSplit="2" ySplit="7" topLeftCell="C11" activePane="bottomRight" state="frozen"/>
      <selection pane="topRight" activeCell="B1" sqref="B1"/>
      <selection pane="bottomLeft" activeCell="A5" sqref="A5"/>
      <selection pane="bottomRight" activeCell="J1" sqref="J1"/>
    </sheetView>
  </sheetViews>
  <sheetFormatPr baseColWidth="10" defaultRowHeight="13" x14ac:dyDescent="0.3"/>
  <cols>
    <col min="1" max="1" width="3" bestFit="1" customWidth="1"/>
    <col min="2" max="2" width="35.26953125" customWidth="1"/>
    <col min="3" max="3" width="11.453125" customWidth="1"/>
    <col min="5" max="5" width="11.453125" customWidth="1"/>
  </cols>
  <sheetData>
    <row r="1" spans="1:10" x14ac:dyDescent="0.3">
      <c r="B1" s="268" t="s">
        <v>316</v>
      </c>
      <c r="C1" s="268"/>
      <c r="D1" s="268"/>
      <c r="E1" s="268"/>
      <c r="F1" s="268"/>
      <c r="G1" s="268"/>
      <c r="H1" s="268"/>
      <c r="I1" s="268"/>
    </row>
    <row r="3" spans="1:10" x14ac:dyDescent="0.3">
      <c r="J3" s="123"/>
    </row>
    <row r="5" spans="1:10" x14ac:dyDescent="0.3">
      <c r="D5" s="33" t="s">
        <v>107</v>
      </c>
      <c r="E5" s="33"/>
    </row>
    <row r="6" spans="1:10" x14ac:dyDescent="0.3">
      <c r="B6" s="44" t="s">
        <v>90</v>
      </c>
      <c r="C6" s="44"/>
    </row>
    <row r="7" spans="1:10" ht="26" x14ac:dyDescent="0.3">
      <c r="B7" s="30" t="s">
        <v>0</v>
      </c>
      <c r="C7" s="65" t="s">
        <v>61</v>
      </c>
      <c r="D7" s="66" t="s">
        <v>110</v>
      </c>
      <c r="E7" s="66" t="s">
        <v>56</v>
      </c>
      <c r="F7" s="67" t="s">
        <v>111</v>
      </c>
      <c r="G7" s="67" t="s">
        <v>57</v>
      </c>
      <c r="H7" s="67" t="s">
        <v>112</v>
      </c>
    </row>
    <row r="8" spans="1:10" ht="14" x14ac:dyDescent="0.3">
      <c r="B8" s="64" t="s">
        <v>61</v>
      </c>
      <c r="C8" s="163">
        <v>19875</v>
      </c>
      <c r="D8" s="165">
        <f>C8/$C$8</f>
        <v>1</v>
      </c>
      <c r="E8" s="157">
        <v>9087</v>
      </c>
      <c r="F8" s="168">
        <f>E8/$E$8</f>
        <v>1</v>
      </c>
      <c r="G8" s="158">
        <v>10788</v>
      </c>
      <c r="H8" s="168">
        <f>G8/$G$8</f>
        <v>1</v>
      </c>
    </row>
    <row r="9" spans="1:10" x14ac:dyDescent="0.3">
      <c r="A9">
        <v>1</v>
      </c>
      <c r="B9" s="4" t="s">
        <v>1</v>
      </c>
      <c r="C9" s="153">
        <v>333</v>
      </c>
      <c r="D9" s="154">
        <f t="shared" ref="D9:D70" si="0">C9/$C$8</f>
        <v>1.6754716981132074E-2</v>
      </c>
      <c r="E9" s="127">
        <v>156</v>
      </c>
      <c r="F9" s="169">
        <f t="shared" ref="F9:F70" si="1">E9/$E$8</f>
        <v>1.7167381974248927E-2</v>
      </c>
      <c r="G9" s="127">
        <v>177</v>
      </c>
      <c r="H9" s="169">
        <f t="shared" ref="H9:H70" si="2">G9/$G$8</f>
        <v>1.6407119021134595E-2</v>
      </c>
      <c r="I9" s="22"/>
      <c r="J9" s="233"/>
    </row>
    <row r="10" spans="1:10" x14ac:dyDescent="0.3">
      <c r="A10">
        <v>2</v>
      </c>
      <c r="B10" s="4" t="s">
        <v>38</v>
      </c>
      <c r="C10" s="153">
        <v>6</v>
      </c>
      <c r="D10" s="154">
        <f t="shared" si="0"/>
        <v>3.0188679245283021E-4</v>
      </c>
      <c r="E10" s="127">
        <v>2</v>
      </c>
      <c r="F10" s="169">
        <f t="shared" si="1"/>
        <v>2.2009464069549907E-4</v>
      </c>
      <c r="G10" s="127">
        <v>4</v>
      </c>
      <c r="H10" s="169">
        <f t="shared" si="2"/>
        <v>3.707823507601038E-4</v>
      </c>
      <c r="I10" s="22"/>
      <c r="J10" s="14"/>
    </row>
    <row r="11" spans="1:10" x14ac:dyDescent="0.3">
      <c r="A11">
        <v>3</v>
      </c>
      <c r="B11" s="8" t="s">
        <v>2</v>
      </c>
      <c r="C11" s="153">
        <v>6</v>
      </c>
      <c r="D11" s="154">
        <f t="shared" si="0"/>
        <v>3.0188679245283021E-4</v>
      </c>
      <c r="E11" s="153">
        <v>3</v>
      </c>
      <c r="F11" s="234">
        <f t="shared" si="1"/>
        <v>3.3014196104324861E-4</v>
      </c>
      <c r="G11" s="153">
        <v>3</v>
      </c>
      <c r="H11" s="234">
        <f t="shared" si="2"/>
        <v>2.7808676307007786E-4</v>
      </c>
      <c r="I11" s="22"/>
    </row>
    <row r="12" spans="1:10" x14ac:dyDescent="0.3">
      <c r="A12">
        <v>4</v>
      </c>
      <c r="B12" s="4" t="s">
        <v>3</v>
      </c>
      <c r="C12" s="153">
        <v>1003</v>
      </c>
      <c r="D12" s="154">
        <f t="shared" si="0"/>
        <v>5.0465408805031448E-2</v>
      </c>
      <c r="E12" s="127">
        <v>441</v>
      </c>
      <c r="F12" s="234">
        <f t="shared" si="1"/>
        <v>4.8530868273357543E-2</v>
      </c>
      <c r="G12" s="127">
        <v>562</v>
      </c>
      <c r="H12" s="234">
        <f t="shared" si="2"/>
        <v>5.2094920281794584E-2</v>
      </c>
      <c r="I12" s="22"/>
    </row>
    <row r="13" spans="1:10" x14ac:dyDescent="0.3">
      <c r="A13">
        <v>5</v>
      </c>
      <c r="B13" s="4" t="s">
        <v>4</v>
      </c>
      <c r="C13" s="153">
        <v>9</v>
      </c>
      <c r="D13" s="154">
        <f t="shared" si="0"/>
        <v>4.5283018867924528E-4</v>
      </c>
      <c r="E13" s="127">
        <v>6</v>
      </c>
      <c r="F13" s="234">
        <f t="shared" si="1"/>
        <v>6.6028392208649722E-4</v>
      </c>
      <c r="G13" s="127">
        <v>3</v>
      </c>
      <c r="H13" s="234">
        <f t="shared" si="2"/>
        <v>2.7808676307007786E-4</v>
      </c>
      <c r="I13" s="22"/>
    </row>
    <row r="14" spans="1:10" x14ac:dyDescent="0.3">
      <c r="A14">
        <v>6</v>
      </c>
      <c r="B14" s="4" t="s">
        <v>5</v>
      </c>
      <c r="C14" s="153">
        <v>423</v>
      </c>
      <c r="D14" s="154">
        <f t="shared" si="0"/>
        <v>2.1283018867924528E-2</v>
      </c>
      <c r="E14" s="127">
        <v>196</v>
      </c>
      <c r="F14" s="234">
        <f t="shared" si="1"/>
        <v>2.1569274788158909E-2</v>
      </c>
      <c r="G14" s="127">
        <v>227</v>
      </c>
      <c r="H14" s="234">
        <f t="shared" si="2"/>
        <v>2.1041898405635893E-2</v>
      </c>
      <c r="I14" s="22"/>
    </row>
    <row r="15" spans="1:10" x14ac:dyDescent="0.3">
      <c r="A15">
        <v>7</v>
      </c>
      <c r="B15" s="8" t="s">
        <v>6</v>
      </c>
      <c r="C15" s="153">
        <v>1314</v>
      </c>
      <c r="D15" s="154">
        <f t="shared" si="0"/>
        <v>6.6113207547169817E-2</v>
      </c>
      <c r="E15" s="127">
        <v>604</v>
      </c>
      <c r="F15" s="234">
        <f t="shared" si="1"/>
        <v>6.6468581490040715E-2</v>
      </c>
      <c r="G15" s="127">
        <v>710</v>
      </c>
      <c r="H15" s="234">
        <f t="shared" si="2"/>
        <v>6.5813867259918432E-2</v>
      </c>
      <c r="I15" s="22"/>
    </row>
    <row r="16" spans="1:10" x14ac:dyDescent="0.3">
      <c r="A16">
        <v>8</v>
      </c>
      <c r="B16" s="4" t="s">
        <v>7</v>
      </c>
      <c r="C16" s="153">
        <v>437</v>
      </c>
      <c r="D16" s="154">
        <f t="shared" si="0"/>
        <v>2.1987421383647798E-2</v>
      </c>
      <c r="E16" s="127">
        <v>184</v>
      </c>
      <c r="F16" s="234">
        <f t="shared" si="1"/>
        <v>2.0248706943985915E-2</v>
      </c>
      <c r="G16" s="127">
        <v>253</v>
      </c>
      <c r="H16" s="234">
        <f t="shared" si="2"/>
        <v>2.3451983685576567E-2</v>
      </c>
      <c r="I16" s="22"/>
    </row>
    <row r="17" spans="1:9" x14ac:dyDescent="0.3">
      <c r="A17">
        <v>9</v>
      </c>
      <c r="B17" s="4" t="s">
        <v>8</v>
      </c>
      <c r="C17" s="153">
        <v>405</v>
      </c>
      <c r="D17" s="154">
        <f t="shared" si="0"/>
        <v>2.0377358490566037E-2</v>
      </c>
      <c r="E17" s="153">
        <v>181</v>
      </c>
      <c r="F17" s="234">
        <f t="shared" si="1"/>
        <v>1.9918564982942664E-2</v>
      </c>
      <c r="G17" s="153">
        <v>224</v>
      </c>
      <c r="H17" s="234">
        <f t="shared" si="2"/>
        <v>2.0763811642565813E-2</v>
      </c>
      <c r="I17" s="22"/>
    </row>
    <row r="18" spans="1:9" x14ac:dyDescent="0.3">
      <c r="A18">
        <v>10</v>
      </c>
      <c r="B18" s="8" t="s">
        <v>121</v>
      </c>
      <c r="C18" s="153">
        <v>8</v>
      </c>
      <c r="D18" s="154">
        <f t="shared" si="0"/>
        <v>4.0251572327044027E-4</v>
      </c>
      <c r="E18" s="153">
        <v>3</v>
      </c>
      <c r="F18" s="234">
        <f t="shared" si="1"/>
        <v>3.3014196104324861E-4</v>
      </c>
      <c r="G18" s="153">
        <v>5</v>
      </c>
      <c r="H18" s="234">
        <f t="shared" si="2"/>
        <v>4.6347793845012979E-4</v>
      </c>
      <c r="I18" s="22"/>
    </row>
    <row r="19" spans="1:9" x14ac:dyDescent="0.3">
      <c r="A19">
        <v>11</v>
      </c>
      <c r="B19" s="4" t="s">
        <v>122</v>
      </c>
      <c r="C19" s="153">
        <v>64</v>
      </c>
      <c r="D19" s="154">
        <f t="shared" si="0"/>
        <v>3.2201257861635222E-3</v>
      </c>
      <c r="E19" s="127">
        <v>35</v>
      </c>
      <c r="F19" s="234">
        <f t="shared" si="1"/>
        <v>3.8516562121712335E-3</v>
      </c>
      <c r="G19" s="127">
        <v>29</v>
      </c>
      <c r="H19" s="234">
        <f t="shared" si="2"/>
        <v>2.6881720430107529E-3</v>
      </c>
      <c r="I19" s="22"/>
    </row>
    <row r="20" spans="1:9" x14ac:dyDescent="0.3">
      <c r="A20">
        <v>12</v>
      </c>
      <c r="B20" s="4" t="s">
        <v>9</v>
      </c>
      <c r="C20" s="162">
        <v>1424</v>
      </c>
      <c r="D20" s="166">
        <f t="shared" si="0"/>
        <v>7.1647798742138363E-2</v>
      </c>
      <c r="E20" s="251">
        <v>661</v>
      </c>
      <c r="F20" s="170">
        <f t="shared" si="1"/>
        <v>7.2741278749862442E-2</v>
      </c>
      <c r="G20" s="251">
        <v>763</v>
      </c>
      <c r="H20" s="170">
        <f t="shared" si="2"/>
        <v>7.0726733407489806E-2</v>
      </c>
      <c r="I20" s="22"/>
    </row>
    <row r="21" spans="1:9" x14ac:dyDescent="0.3">
      <c r="A21">
        <v>13</v>
      </c>
      <c r="B21" s="4" t="s">
        <v>123</v>
      </c>
      <c r="C21" s="153">
        <v>5</v>
      </c>
      <c r="D21" s="154">
        <f t="shared" si="0"/>
        <v>2.5157232704402514E-4</v>
      </c>
      <c r="E21" s="127">
        <v>2</v>
      </c>
      <c r="F21" s="234">
        <f t="shared" si="1"/>
        <v>2.2009464069549907E-4</v>
      </c>
      <c r="G21" s="127">
        <v>3</v>
      </c>
      <c r="H21" s="234">
        <f t="shared" si="2"/>
        <v>2.7808676307007786E-4</v>
      </c>
      <c r="I21" s="22"/>
    </row>
    <row r="22" spans="1:9" x14ac:dyDescent="0.3">
      <c r="A22">
        <v>14</v>
      </c>
      <c r="B22" s="4" t="s">
        <v>277</v>
      </c>
      <c r="C22" s="153">
        <v>153</v>
      </c>
      <c r="D22" s="154">
        <f t="shared" si="0"/>
        <v>7.6981132075471699E-3</v>
      </c>
      <c r="E22" s="153">
        <v>61</v>
      </c>
      <c r="F22" s="234">
        <f t="shared" si="1"/>
        <v>6.7128865412127217E-3</v>
      </c>
      <c r="G22" s="153">
        <v>92</v>
      </c>
      <c r="H22" s="234">
        <f t="shared" si="2"/>
        <v>8.5279940674823883E-3</v>
      </c>
      <c r="I22" s="22"/>
    </row>
    <row r="23" spans="1:9" x14ac:dyDescent="0.3">
      <c r="A23">
        <v>15</v>
      </c>
      <c r="B23" s="8" t="s">
        <v>10</v>
      </c>
      <c r="C23" s="153">
        <v>764</v>
      </c>
      <c r="D23" s="154">
        <f t="shared" si="0"/>
        <v>3.8440251572327042E-2</v>
      </c>
      <c r="E23" s="153">
        <v>345</v>
      </c>
      <c r="F23" s="234">
        <f t="shared" si="1"/>
        <v>3.7966325519973587E-2</v>
      </c>
      <c r="G23" s="153">
        <v>419</v>
      </c>
      <c r="H23" s="234">
        <f t="shared" si="2"/>
        <v>3.8839451242120876E-2</v>
      </c>
      <c r="I23" s="22"/>
    </row>
    <row r="24" spans="1:9" x14ac:dyDescent="0.3">
      <c r="A24">
        <v>16</v>
      </c>
      <c r="B24" s="8" t="s">
        <v>11</v>
      </c>
      <c r="C24" s="153">
        <v>64</v>
      </c>
      <c r="D24" s="154">
        <f t="shared" si="0"/>
        <v>3.2201257861635222E-3</v>
      </c>
      <c r="E24" s="127">
        <v>30</v>
      </c>
      <c r="F24" s="234">
        <f t="shared" si="1"/>
        <v>3.3014196104324861E-3</v>
      </c>
      <c r="G24" s="127">
        <v>34</v>
      </c>
      <c r="H24" s="234">
        <f t="shared" si="2"/>
        <v>3.1516499814608825E-3</v>
      </c>
      <c r="I24" s="22"/>
    </row>
    <row r="25" spans="1:9" x14ac:dyDescent="0.3">
      <c r="A25">
        <v>17</v>
      </c>
      <c r="B25" s="4" t="s">
        <v>278</v>
      </c>
      <c r="C25" s="162">
        <v>1803</v>
      </c>
      <c r="D25" s="166">
        <f t="shared" si="0"/>
        <v>9.0716981132075478E-2</v>
      </c>
      <c r="E25" s="251">
        <v>813</v>
      </c>
      <c r="F25" s="170">
        <f t="shared" si="1"/>
        <v>8.9468471442720368E-2</v>
      </c>
      <c r="G25" s="251">
        <v>990</v>
      </c>
      <c r="H25" s="170">
        <f t="shared" si="2"/>
        <v>9.1768631813125695E-2</v>
      </c>
      <c r="I25" s="22"/>
    </row>
    <row r="26" spans="1:9" x14ac:dyDescent="0.3">
      <c r="A26">
        <v>18</v>
      </c>
      <c r="B26" s="4" t="s">
        <v>12</v>
      </c>
      <c r="C26" s="153">
        <v>1078</v>
      </c>
      <c r="D26" s="154">
        <f t="shared" si="0"/>
        <v>5.4238993710691824E-2</v>
      </c>
      <c r="E26" s="127">
        <v>474</v>
      </c>
      <c r="F26" s="234">
        <f t="shared" si="1"/>
        <v>5.2162429844833276E-2</v>
      </c>
      <c r="G26" s="127">
        <v>604</v>
      </c>
      <c r="H26" s="234">
        <f t="shared" si="2"/>
        <v>5.5988134964775678E-2</v>
      </c>
      <c r="I26" s="22"/>
    </row>
    <row r="27" spans="1:9" x14ac:dyDescent="0.3">
      <c r="A27">
        <v>19</v>
      </c>
      <c r="B27" s="4" t="s">
        <v>13</v>
      </c>
      <c r="C27" s="153">
        <v>103</v>
      </c>
      <c r="D27" s="154">
        <f t="shared" si="0"/>
        <v>5.182389937106918E-3</v>
      </c>
      <c r="E27" s="153">
        <v>53</v>
      </c>
      <c r="F27" s="234">
        <f t="shared" si="1"/>
        <v>5.8325079784307251E-3</v>
      </c>
      <c r="G27" s="153">
        <v>50</v>
      </c>
      <c r="H27" s="234">
        <f t="shared" si="2"/>
        <v>4.6347793845012975E-3</v>
      </c>
      <c r="I27" s="22"/>
    </row>
    <row r="28" spans="1:9" x14ac:dyDescent="0.3">
      <c r="A28">
        <v>20</v>
      </c>
      <c r="B28" s="4" t="s">
        <v>14</v>
      </c>
      <c r="C28" s="153">
        <v>279</v>
      </c>
      <c r="D28" s="154">
        <f t="shared" si="0"/>
        <v>1.4037735849056604E-2</v>
      </c>
      <c r="E28" s="127">
        <v>115</v>
      </c>
      <c r="F28" s="234">
        <f t="shared" si="1"/>
        <v>1.2655441839991196E-2</v>
      </c>
      <c r="G28" s="127">
        <v>164</v>
      </c>
      <c r="H28" s="234">
        <f t="shared" si="2"/>
        <v>1.5202076381164257E-2</v>
      </c>
      <c r="I28" s="22"/>
    </row>
    <row r="29" spans="1:9" x14ac:dyDescent="0.3">
      <c r="A29">
        <v>21</v>
      </c>
      <c r="B29" s="8" t="s">
        <v>279</v>
      </c>
      <c r="C29" s="153">
        <v>78</v>
      </c>
      <c r="D29" s="154">
        <f t="shared" si="0"/>
        <v>3.9245283018867925E-3</v>
      </c>
      <c r="E29" s="153">
        <v>39</v>
      </c>
      <c r="F29" s="234">
        <f t="shared" si="1"/>
        <v>4.2918454935622317E-3</v>
      </c>
      <c r="G29" s="153">
        <v>39</v>
      </c>
      <c r="H29" s="234">
        <f t="shared" si="2"/>
        <v>3.615127919911012E-3</v>
      </c>
      <c r="I29" s="22"/>
    </row>
    <row r="30" spans="1:9" x14ac:dyDescent="0.3">
      <c r="A30">
        <v>22</v>
      </c>
      <c r="B30" s="4" t="s">
        <v>280</v>
      </c>
      <c r="C30" s="153">
        <v>141</v>
      </c>
      <c r="D30" s="154">
        <f t="shared" si="0"/>
        <v>7.0943396226415094E-3</v>
      </c>
      <c r="E30" s="127">
        <v>58</v>
      </c>
      <c r="F30" s="234">
        <f t="shared" si="1"/>
        <v>6.3827445801694725E-3</v>
      </c>
      <c r="G30" s="127">
        <v>83</v>
      </c>
      <c r="H30" s="234">
        <f t="shared" si="2"/>
        <v>7.6937337782721545E-3</v>
      </c>
      <c r="I30" s="22"/>
    </row>
    <row r="31" spans="1:9" x14ac:dyDescent="0.3">
      <c r="A31">
        <v>23</v>
      </c>
      <c r="B31" s="4" t="s">
        <v>153</v>
      </c>
      <c r="C31" s="153">
        <v>12</v>
      </c>
      <c r="D31" s="154">
        <f t="shared" si="0"/>
        <v>6.0377358490566041E-4</v>
      </c>
      <c r="E31" s="127">
        <v>4</v>
      </c>
      <c r="F31" s="234">
        <f t="shared" si="1"/>
        <v>4.4018928139099813E-4</v>
      </c>
      <c r="G31" s="127">
        <v>8</v>
      </c>
      <c r="H31" s="234">
        <f t="shared" si="2"/>
        <v>7.415647015202076E-4</v>
      </c>
      <c r="I31" s="22"/>
    </row>
    <row r="32" spans="1:9" x14ac:dyDescent="0.3">
      <c r="A32">
        <v>24</v>
      </c>
      <c r="B32" s="4" t="s">
        <v>15</v>
      </c>
      <c r="C32" s="153">
        <v>213</v>
      </c>
      <c r="D32" s="154">
        <f t="shared" si="0"/>
        <v>1.0716981132075473E-2</v>
      </c>
      <c r="E32" s="127">
        <v>84</v>
      </c>
      <c r="F32" s="234">
        <f t="shared" si="1"/>
        <v>9.2439749092109603E-3</v>
      </c>
      <c r="G32" s="127">
        <v>129</v>
      </c>
      <c r="H32" s="234">
        <f t="shared" si="2"/>
        <v>1.1957730812013349E-2</v>
      </c>
      <c r="I32" s="22"/>
    </row>
    <row r="33" spans="1:9" x14ac:dyDescent="0.3">
      <c r="A33">
        <v>25</v>
      </c>
      <c r="B33" s="4" t="s">
        <v>16</v>
      </c>
      <c r="C33" s="153">
        <v>33</v>
      </c>
      <c r="D33" s="154">
        <f t="shared" si="0"/>
        <v>1.660377358490566E-3</v>
      </c>
      <c r="E33" s="127">
        <v>16</v>
      </c>
      <c r="F33" s="234">
        <f t="shared" si="1"/>
        <v>1.7607571255639925E-3</v>
      </c>
      <c r="G33" s="127">
        <v>17</v>
      </c>
      <c r="H33" s="234">
        <f t="shared" si="2"/>
        <v>1.5758249907304412E-3</v>
      </c>
      <c r="I33" s="22"/>
    </row>
    <row r="34" spans="1:9" x14ac:dyDescent="0.3">
      <c r="A34">
        <v>26</v>
      </c>
      <c r="B34" s="4" t="s">
        <v>17</v>
      </c>
      <c r="C34" s="153">
        <v>31</v>
      </c>
      <c r="D34" s="154">
        <f t="shared" si="0"/>
        <v>1.559748427672956E-3</v>
      </c>
      <c r="E34" s="127">
        <v>16</v>
      </c>
      <c r="F34" s="234">
        <f t="shared" si="1"/>
        <v>1.7607571255639925E-3</v>
      </c>
      <c r="G34" s="127">
        <v>15</v>
      </c>
      <c r="H34" s="234">
        <f t="shared" si="2"/>
        <v>1.3904338153503894E-3</v>
      </c>
      <c r="I34" s="22"/>
    </row>
    <row r="35" spans="1:9" x14ac:dyDescent="0.3">
      <c r="A35">
        <v>27</v>
      </c>
      <c r="B35" s="4" t="s">
        <v>18</v>
      </c>
      <c r="C35" s="153">
        <v>16</v>
      </c>
      <c r="D35" s="154">
        <f t="shared" si="0"/>
        <v>8.0503144654088055E-4</v>
      </c>
      <c r="E35" s="127">
        <v>14</v>
      </c>
      <c r="F35" s="234">
        <f t="shared" si="1"/>
        <v>1.5406624848684934E-3</v>
      </c>
      <c r="G35" s="127">
        <v>2</v>
      </c>
      <c r="H35" s="234">
        <f t="shared" si="2"/>
        <v>1.853911753800519E-4</v>
      </c>
      <c r="I35" s="22"/>
    </row>
    <row r="36" spans="1:9" x14ac:dyDescent="0.3">
      <c r="A36">
        <v>28</v>
      </c>
      <c r="B36" s="4" t="s">
        <v>19</v>
      </c>
      <c r="C36" s="153">
        <v>18</v>
      </c>
      <c r="D36" s="154">
        <f t="shared" si="0"/>
        <v>9.0566037735849056E-4</v>
      </c>
      <c r="E36" s="127">
        <v>13</v>
      </c>
      <c r="F36" s="234">
        <f t="shared" si="1"/>
        <v>1.4306151645207439E-3</v>
      </c>
      <c r="G36" s="127">
        <v>5</v>
      </c>
      <c r="H36" s="234">
        <f t="shared" si="2"/>
        <v>4.6347793845012979E-4</v>
      </c>
      <c r="I36" s="22"/>
    </row>
    <row r="37" spans="1:9" x14ac:dyDescent="0.3">
      <c r="A37">
        <v>29</v>
      </c>
      <c r="B37" s="4" t="s">
        <v>281</v>
      </c>
      <c r="C37" s="153">
        <v>217</v>
      </c>
      <c r="D37" s="154">
        <f t="shared" si="0"/>
        <v>1.0918238993710692E-2</v>
      </c>
      <c r="E37" s="127">
        <v>92</v>
      </c>
      <c r="F37" s="234">
        <f t="shared" si="1"/>
        <v>1.0124353471992958E-2</v>
      </c>
      <c r="G37" s="127">
        <v>125</v>
      </c>
      <c r="H37" s="234">
        <f t="shared" si="2"/>
        <v>1.1586948461253244E-2</v>
      </c>
      <c r="I37" s="22"/>
    </row>
    <row r="38" spans="1:9" x14ac:dyDescent="0.3">
      <c r="A38">
        <v>30</v>
      </c>
      <c r="B38" s="4" t="s">
        <v>282</v>
      </c>
      <c r="C38" s="153">
        <v>5</v>
      </c>
      <c r="D38" s="154">
        <f t="shared" si="0"/>
        <v>2.5157232704402514E-4</v>
      </c>
      <c r="E38" s="127">
        <v>1</v>
      </c>
      <c r="F38" s="234">
        <f t="shared" si="1"/>
        <v>1.1004732034774953E-4</v>
      </c>
      <c r="G38" s="127">
        <v>4</v>
      </c>
      <c r="H38" s="234">
        <f t="shared" si="2"/>
        <v>3.707823507601038E-4</v>
      </c>
      <c r="I38" s="22"/>
    </row>
    <row r="39" spans="1:9" x14ac:dyDescent="0.3">
      <c r="A39">
        <v>31</v>
      </c>
      <c r="B39" s="4" t="s">
        <v>20</v>
      </c>
      <c r="C39" s="153">
        <v>105</v>
      </c>
      <c r="D39" s="154">
        <f t="shared" si="0"/>
        <v>5.2830188679245287E-3</v>
      </c>
      <c r="E39" s="127">
        <v>84</v>
      </c>
      <c r="F39" s="234">
        <f t="shared" si="1"/>
        <v>9.2439749092109603E-3</v>
      </c>
      <c r="G39" s="127">
        <v>21</v>
      </c>
      <c r="H39" s="234">
        <f t="shared" si="2"/>
        <v>1.946607341490545E-3</v>
      </c>
      <c r="I39" s="22"/>
    </row>
    <row r="40" spans="1:9" x14ac:dyDescent="0.3">
      <c r="A40">
        <v>32</v>
      </c>
      <c r="B40" s="4" t="s">
        <v>283</v>
      </c>
      <c r="C40" s="153">
        <v>8</v>
      </c>
      <c r="D40" s="154">
        <f t="shared" si="0"/>
        <v>4.0251572327044027E-4</v>
      </c>
      <c r="E40" s="127">
        <v>1</v>
      </c>
      <c r="F40" s="234">
        <f t="shared" si="1"/>
        <v>1.1004732034774953E-4</v>
      </c>
      <c r="G40" s="127">
        <v>7</v>
      </c>
      <c r="H40" s="234">
        <f t="shared" si="2"/>
        <v>6.4886911383018166E-4</v>
      </c>
      <c r="I40" s="22"/>
    </row>
    <row r="41" spans="1:9" x14ac:dyDescent="0.3">
      <c r="A41">
        <v>33</v>
      </c>
      <c r="B41" s="4" t="s">
        <v>21</v>
      </c>
      <c r="C41" s="153">
        <v>4</v>
      </c>
      <c r="D41" s="154">
        <f t="shared" si="0"/>
        <v>2.0125786163522014E-4</v>
      </c>
      <c r="E41" s="127">
        <v>2</v>
      </c>
      <c r="F41" s="234">
        <f t="shared" si="1"/>
        <v>2.2009464069549907E-4</v>
      </c>
      <c r="G41" s="127">
        <v>2</v>
      </c>
      <c r="H41" s="234">
        <f t="shared" si="2"/>
        <v>1.853911753800519E-4</v>
      </c>
      <c r="I41" s="22"/>
    </row>
    <row r="42" spans="1:9" x14ac:dyDescent="0.3">
      <c r="A42">
        <v>34</v>
      </c>
      <c r="B42" s="4" t="s">
        <v>22</v>
      </c>
      <c r="C42" s="153">
        <v>174</v>
      </c>
      <c r="D42" s="154">
        <f t="shared" si="0"/>
        <v>8.7547169811320758E-3</v>
      </c>
      <c r="E42" s="127">
        <v>72</v>
      </c>
      <c r="F42" s="234">
        <f t="shared" si="1"/>
        <v>7.9234070650379667E-3</v>
      </c>
      <c r="G42" s="127">
        <v>102</v>
      </c>
      <c r="H42" s="234">
        <f t="shared" si="2"/>
        <v>9.4549499443826474E-3</v>
      </c>
      <c r="I42" s="22"/>
    </row>
    <row r="43" spans="1:9" x14ac:dyDescent="0.3">
      <c r="A43">
        <v>35</v>
      </c>
      <c r="B43" s="4" t="s">
        <v>23</v>
      </c>
      <c r="C43" s="153">
        <v>35</v>
      </c>
      <c r="D43" s="154">
        <f t="shared" si="0"/>
        <v>1.761006289308176E-3</v>
      </c>
      <c r="E43" s="127">
        <v>19</v>
      </c>
      <c r="F43" s="234">
        <f t="shared" si="1"/>
        <v>2.0908990866072411E-3</v>
      </c>
      <c r="G43" s="127">
        <v>16</v>
      </c>
      <c r="H43" s="234">
        <f t="shared" si="2"/>
        <v>1.4831294030404152E-3</v>
      </c>
      <c r="I43" s="22"/>
    </row>
    <row r="44" spans="1:9" x14ac:dyDescent="0.3">
      <c r="A44">
        <v>36</v>
      </c>
      <c r="B44" s="4" t="s">
        <v>24</v>
      </c>
      <c r="C44" s="153">
        <v>429</v>
      </c>
      <c r="D44" s="154">
        <f t="shared" si="0"/>
        <v>2.1584905660377358E-2</v>
      </c>
      <c r="E44" s="127">
        <v>199</v>
      </c>
      <c r="F44" s="234">
        <f t="shared" si="1"/>
        <v>2.1899416749202157E-2</v>
      </c>
      <c r="G44" s="127">
        <v>230</v>
      </c>
      <c r="H44" s="234">
        <f t="shared" si="2"/>
        <v>2.1319985168705969E-2</v>
      </c>
      <c r="I44" s="22"/>
    </row>
    <row r="45" spans="1:9" x14ac:dyDescent="0.3">
      <c r="A45">
        <v>37</v>
      </c>
      <c r="B45" s="4" t="s">
        <v>25</v>
      </c>
      <c r="C45" s="153">
        <v>2</v>
      </c>
      <c r="D45" s="154">
        <f t="shared" si="0"/>
        <v>1.0062893081761007E-4</v>
      </c>
      <c r="E45" s="127">
        <v>0</v>
      </c>
      <c r="F45" s="234">
        <f t="shared" si="1"/>
        <v>0</v>
      </c>
      <c r="G45" s="127">
        <v>2</v>
      </c>
      <c r="H45" s="234">
        <f t="shared" si="2"/>
        <v>1.853911753800519E-4</v>
      </c>
      <c r="I45" s="22"/>
    </row>
    <row r="46" spans="1:9" x14ac:dyDescent="0.3">
      <c r="A46">
        <v>38</v>
      </c>
      <c r="B46" s="4" t="s">
        <v>26</v>
      </c>
      <c r="C46" s="153">
        <v>160</v>
      </c>
      <c r="D46" s="154">
        <f t="shared" si="0"/>
        <v>8.0503144654088046E-3</v>
      </c>
      <c r="E46" s="127">
        <v>74</v>
      </c>
      <c r="F46" s="234">
        <f t="shared" si="1"/>
        <v>8.1435017057334656E-3</v>
      </c>
      <c r="G46" s="127">
        <v>86</v>
      </c>
      <c r="H46" s="234">
        <f t="shared" si="2"/>
        <v>7.9718205413422324E-3</v>
      </c>
      <c r="I46" s="22"/>
    </row>
    <row r="47" spans="1:9" x14ac:dyDescent="0.3">
      <c r="A47">
        <v>39</v>
      </c>
      <c r="B47" s="4" t="s">
        <v>27</v>
      </c>
      <c r="C47" s="153">
        <v>227</v>
      </c>
      <c r="D47" s="154">
        <f t="shared" si="0"/>
        <v>1.1421383647798742E-2</v>
      </c>
      <c r="E47" s="127">
        <v>97</v>
      </c>
      <c r="F47" s="234">
        <f t="shared" si="1"/>
        <v>1.0674590073731704E-2</v>
      </c>
      <c r="G47" s="127">
        <v>130</v>
      </c>
      <c r="H47" s="234">
        <f t="shared" si="2"/>
        <v>1.2050426399703374E-2</v>
      </c>
      <c r="I47" s="22"/>
    </row>
    <row r="48" spans="1:9" x14ac:dyDescent="0.3">
      <c r="A48">
        <v>40</v>
      </c>
      <c r="B48" s="4" t="s">
        <v>28</v>
      </c>
      <c r="C48" s="153">
        <v>7</v>
      </c>
      <c r="D48" s="154">
        <f t="shared" si="0"/>
        <v>3.5220125786163521E-4</v>
      </c>
      <c r="E48" s="127">
        <v>1</v>
      </c>
      <c r="F48" s="234">
        <f t="shared" si="1"/>
        <v>1.1004732034774953E-4</v>
      </c>
      <c r="G48" s="127">
        <v>6</v>
      </c>
      <c r="H48" s="234">
        <f t="shared" si="2"/>
        <v>5.5617352614015572E-4</v>
      </c>
      <c r="I48" s="22"/>
    </row>
    <row r="49" spans="1:9" x14ac:dyDescent="0.3">
      <c r="A49">
        <v>41</v>
      </c>
      <c r="B49" s="4" t="s">
        <v>29</v>
      </c>
      <c r="C49" s="153">
        <v>4</v>
      </c>
      <c r="D49" s="154">
        <f t="shared" si="0"/>
        <v>2.0125786163522014E-4</v>
      </c>
      <c r="E49" s="127">
        <v>2</v>
      </c>
      <c r="F49" s="234">
        <f t="shared" si="1"/>
        <v>2.2009464069549907E-4</v>
      </c>
      <c r="G49" s="127">
        <v>2</v>
      </c>
      <c r="H49" s="234">
        <f t="shared" si="2"/>
        <v>1.853911753800519E-4</v>
      </c>
      <c r="I49" s="22"/>
    </row>
    <row r="50" spans="1:9" x14ac:dyDescent="0.3">
      <c r="A50">
        <v>42</v>
      </c>
      <c r="B50" s="4" t="s">
        <v>284</v>
      </c>
      <c r="C50" s="153">
        <v>177</v>
      </c>
      <c r="D50" s="154">
        <f t="shared" si="0"/>
        <v>8.9056603773584909E-3</v>
      </c>
      <c r="E50" s="127">
        <v>70</v>
      </c>
      <c r="F50" s="234">
        <f t="shared" si="1"/>
        <v>7.7033124243424669E-3</v>
      </c>
      <c r="G50" s="127">
        <v>107</v>
      </c>
      <c r="H50" s="234">
        <f t="shared" si="2"/>
        <v>9.9184278828327779E-3</v>
      </c>
      <c r="I50" s="22"/>
    </row>
    <row r="51" spans="1:9" x14ac:dyDescent="0.3">
      <c r="A51">
        <v>43</v>
      </c>
      <c r="B51" s="4" t="s">
        <v>30</v>
      </c>
      <c r="C51" s="153">
        <v>14</v>
      </c>
      <c r="D51" s="154">
        <f t="shared" si="0"/>
        <v>7.0440251572327043E-4</v>
      </c>
      <c r="E51" s="127">
        <v>7</v>
      </c>
      <c r="F51" s="234">
        <f t="shared" si="1"/>
        <v>7.7033124243424669E-4</v>
      </c>
      <c r="G51" s="127">
        <v>7</v>
      </c>
      <c r="H51" s="234">
        <f t="shared" si="2"/>
        <v>6.4886911383018166E-4</v>
      </c>
      <c r="I51" s="22"/>
    </row>
    <row r="52" spans="1:9" x14ac:dyDescent="0.3">
      <c r="A52">
        <v>44</v>
      </c>
      <c r="B52" s="4" t="s">
        <v>285</v>
      </c>
      <c r="C52" s="162">
        <v>2178</v>
      </c>
      <c r="D52" s="166">
        <f t="shared" si="0"/>
        <v>0.10958490566037736</v>
      </c>
      <c r="E52" s="251">
        <v>1002</v>
      </c>
      <c r="F52" s="170">
        <f t="shared" si="1"/>
        <v>0.11026741498844503</v>
      </c>
      <c r="G52" s="251">
        <v>1176</v>
      </c>
      <c r="H52" s="170">
        <f t="shared" si="2"/>
        <v>0.10901001112347053</v>
      </c>
      <c r="I52" s="22"/>
    </row>
    <row r="53" spans="1:9" x14ac:dyDescent="0.3">
      <c r="A53">
        <v>45</v>
      </c>
      <c r="B53" s="4" t="s">
        <v>286</v>
      </c>
      <c r="C53" s="153">
        <v>8</v>
      </c>
      <c r="D53" s="154">
        <f t="shared" si="0"/>
        <v>4.0251572327044027E-4</v>
      </c>
      <c r="E53" s="127">
        <v>2</v>
      </c>
      <c r="F53" s="234">
        <f t="shared" si="1"/>
        <v>2.2009464069549907E-4</v>
      </c>
      <c r="G53" s="127">
        <v>6</v>
      </c>
      <c r="H53" s="234">
        <f t="shared" si="2"/>
        <v>5.5617352614015572E-4</v>
      </c>
      <c r="I53" s="22"/>
    </row>
    <row r="54" spans="1:9" x14ac:dyDescent="0.3">
      <c r="A54">
        <v>46</v>
      </c>
      <c r="B54" s="4" t="s">
        <v>331</v>
      </c>
      <c r="C54" s="153">
        <v>76</v>
      </c>
      <c r="D54" s="154">
        <f t="shared" si="0"/>
        <v>3.8238993710691823E-3</v>
      </c>
      <c r="E54" s="153">
        <v>33</v>
      </c>
      <c r="F54" s="234">
        <f t="shared" si="1"/>
        <v>3.6315615714757345E-3</v>
      </c>
      <c r="G54" s="153">
        <v>43</v>
      </c>
      <c r="H54" s="234">
        <f t="shared" si="2"/>
        <v>3.9859102706711162E-3</v>
      </c>
      <c r="I54" s="22"/>
    </row>
    <row r="55" spans="1:9" x14ac:dyDescent="0.3">
      <c r="A55">
        <v>47</v>
      </c>
      <c r="B55" s="4" t="s">
        <v>288</v>
      </c>
      <c r="C55" s="153">
        <v>93</v>
      </c>
      <c r="D55" s="154">
        <f t="shared" si="0"/>
        <v>4.6792452830188682E-3</v>
      </c>
      <c r="E55" s="127">
        <v>36</v>
      </c>
      <c r="F55" s="234">
        <f t="shared" si="1"/>
        <v>3.9617035325189833E-3</v>
      </c>
      <c r="G55" s="127">
        <v>57</v>
      </c>
      <c r="H55" s="234">
        <f t="shared" si="2"/>
        <v>5.2836484983314795E-3</v>
      </c>
      <c r="I55" s="22"/>
    </row>
    <row r="56" spans="1:9" x14ac:dyDescent="0.3">
      <c r="A56">
        <v>48</v>
      </c>
      <c r="B56" s="4" t="s">
        <v>154</v>
      </c>
      <c r="C56" s="153">
        <v>22</v>
      </c>
      <c r="D56" s="154">
        <f t="shared" si="0"/>
        <v>1.1069182389937106E-3</v>
      </c>
      <c r="E56" s="127">
        <v>8</v>
      </c>
      <c r="F56" s="234">
        <f t="shared" si="1"/>
        <v>8.8037856278199626E-4</v>
      </c>
      <c r="G56" s="127">
        <v>14</v>
      </c>
      <c r="H56" s="234">
        <f t="shared" si="2"/>
        <v>1.2977382276603633E-3</v>
      </c>
      <c r="I56" s="22"/>
    </row>
    <row r="57" spans="1:9" x14ac:dyDescent="0.3">
      <c r="A57">
        <v>49</v>
      </c>
      <c r="B57" s="4" t="s">
        <v>289</v>
      </c>
      <c r="C57" s="153">
        <v>276</v>
      </c>
      <c r="D57" s="154">
        <f t="shared" si="0"/>
        <v>1.3886792452830189E-2</v>
      </c>
      <c r="E57" s="127">
        <v>145</v>
      </c>
      <c r="F57" s="234">
        <f t="shared" si="1"/>
        <v>1.5956861450423684E-2</v>
      </c>
      <c r="G57" s="127">
        <v>131</v>
      </c>
      <c r="H57" s="234">
        <f t="shared" si="2"/>
        <v>1.2143121987393399E-2</v>
      </c>
      <c r="I57" s="22"/>
    </row>
    <row r="58" spans="1:9" x14ac:dyDescent="0.3">
      <c r="A58">
        <v>50</v>
      </c>
      <c r="B58" s="8" t="s">
        <v>290</v>
      </c>
      <c r="C58" s="153">
        <v>1</v>
      </c>
      <c r="D58" s="154">
        <f t="shared" si="0"/>
        <v>5.0314465408805034E-5</v>
      </c>
      <c r="E58" s="153">
        <v>0</v>
      </c>
      <c r="F58" s="234">
        <f t="shared" si="1"/>
        <v>0</v>
      </c>
      <c r="G58" s="153">
        <v>1</v>
      </c>
      <c r="H58" s="234">
        <f t="shared" si="2"/>
        <v>9.269558769002595E-5</v>
      </c>
      <c r="I58" s="22"/>
    </row>
    <row r="59" spans="1:9" x14ac:dyDescent="0.3">
      <c r="A59">
        <v>51</v>
      </c>
      <c r="B59" s="8" t="s">
        <v>294</v>
      </c>
      <c r="C59" s="153">
        <v>15</v>
      </c>
      <c r="D59" s="154">
        <f t="shared" si="0"/>
        <v>7.5471698113207543E-4</v>
      </c>
      <c r="E59" s="127">
        <v>8</v>
      </c>
      <c r="F59" s="234">
        <f t="shared" si="1"/>
        <v>8.8037856278199626E-4</v>
      </c>
      <c r="G59" s="127">
        <v>7</v>
      </c>
      <c r="H59" s="234">
        <f t="shared" si="2"/>
        <v>6.4886911383018166E-4</v>
      </c>
      <c r="I59" s="22"/>
    </row>
    <row r="60" spans="1:9" x14ac:dyDescent="0.3">
      <c r="A60">
        <v>52</v>
      </c>
      <c r="B60" s="4" t="s">
        <v>39</v>
      </c>
      <c r="C60" s="153">
        <v>0</v>
      </c>
      <c r="D60" s="154">
        <f t="shared" si="0"/>
        <v>0</v>
      </c>
      <c r="E60" s="127">
        <v>0</v>
      </c>
      <c r="F60" s="234">
        <f t="shared" si="1"/>
        <v>0</v>
      </c>
      <c r="G60" s="127">
        <v>0</v>
      </c>
      <c r="H60" s="234">
        <f t="shared" si="2"/>
        <v>0</v>
      </c>
      <c r="I60" s="22"/>
    </row>
    <row r="61" spans="1:9" x14ac:dyDescent="0.3">
      <c r="A61">
        <v>53</v>
      </c>
      <c r="B61" s="4" t="s">
        <v>31</v>
      </c>
      <c r="C61" s="153">
        <v>24</v>
      </c>
      <c r="D61" s="154">
        <f t="shared" si="0"/>
        <v>1.2075471698113208E-3</v>
      </c>
      <c r="E61" s="127">
        <v>8</v>
      </c>
      <c r="F61" s="234">
        <f t="shared" si="1"/>
        <v>8.8037856278199626E-4</v>
      </c>
      <c r="G61" s="127">
        <v>16</v>
      </c>
      <c r="H61" s="234">
        <f t="shared" si="2"/>
        <v>1.4831294030404152E-3</v>
      </c>
      <c r="I61" s="22"/>
    </row>
    <row r="62" spans="1:9" x14ac:dyDescent="0.3">
      <c r="A62">
        <v>54</v>
      </c>
      <c r="B62" s="4" t="s">
        <v>32</v>
      </c>
      <c r="C62" s="162">
        <v>1652</v>
      </c>
      <c r="D62" s="166">
        <f t="shared" si="0"/>
        <v>8.3119496855345906E-2</v>
      </c>
      <c r="E62" s="251">
        <v>780</v>
      </c>
      <c r="F62" s="170">
        <f t="shared" si="1"/>
        <v>8.5836909871244635E-2</v>
      </c>
      <c r="G62" s="251">
        <v>872</v>
      </c>
      <c r="H62" s="170">
        <f t="shared" si="2"/>
        <v>8.0830552465702629E-2</v>
      </c>
      <c r="I62" s="22"/>
    </row>
    <row r="63" spans="1:9" x14ac:dyDescent="0.3">
      <c r="A63">
        <v>55</v>
      </c>
      <c r="B63" s="4" t="s">
        <v>33</v>
      </c>
      <c r="C63" s="153">
        <v>1128</v>
      </c>
      <c r="D63" s="154">
        <f t="shared" si="0"/>
        <v>5.6754716981132075E-2</v>
      </c>
      <c r="E63" s="153">
        <v>547</v>
      </c>
      <c r="F63" s="234">
        <f t="shared" si="1"/>
        <v>6.0195884230218995E-2</v>
      </c>
      <c r="G63" s="153">
        <v>581</v>
      </c>
      <c r="H63" s="234">
        <f t="shared" si="2"/>
        <v>5.385613644790508E-2</v>
      </c>
      <c r="I63" s="22"/>
    </row>
    <row r="64" spans="1:9" x14ac:dyDescent="0.3">
      <c r="A64">
        <v>56</v>
      </c>
      <c r="B64" s="8" t="s">
        <v>34</v>
      </c>
      <c r="C64" s="153">
        <v>144</v>
      </c>
      <c r="D64" s="154">
        <f t="shared" si="0"/>
        <v>7.2452830188679245E-3</v>
      </c>
      <c r="E64" s="153">
        <v>58</v>
      </c>
      <c r="F64" s="234">
        <f t="shared" si="1"/>
        <v>6.3827445801694725E-3</v>
      </c>
      <c r="G64" s="153">
        <v>86</v>
      </c>
      <c r="H64" s="234">
        <f t="shared" si="2"/>
        <v>7.9718205413422324E-3</v>
      </c>
      <c r="I64" s="22"/>
    </row>
    <row r="65" spans="1:10" x14ac:dyDescent="0.3">
      <c r="A65">
        <v>57</v>
      </c>
      <c r="B65" s="8" t="s">
        <v>291</v>
      </c>
      <c r="C65" s="153">
        <v>48</v>
      </c>
      <c r="D65" s="154">
        <f t="shared" si="0"/>
        <v>2.4150943396226416E-3</v>
      </c>
      <c r="E65" s="153">
        <v>20</v>
      </c>
      <c r="F65" s="234">
        <f t="shared" si="1"/>
        <v>2.2009464069549906E-3</v>
      </c>
      <c r="G65" s="153">
        <v>28</v>
      </c>
      <c r="H65" s="234">
        <f t="shared" si="2"/>
        <v>2.5954764553207266E-3</v>
      </c>
      <c r="I65" s="22"/>
    </row>
    <row r="66" spans="1:10" x14ac:dyDescent="0.3">
      <c r="A66">
        <v>58</v>
      </c>
      <c r="B66" s="4" t="s">
        <v>292</v>
      </c>
      <c r="C66" s="153">
        <v>15</v>
      </c>
      <c r="D66" s="154">
        <f t="shared" si="0"/>
        <v>7.5471698113207543E-4</v>
      </c>
      <c r="E66" s="127">
        <v>7</v>
      </c>
      <c r="F66" s="234">
        <f t="shared" si="1"/>
        <v>7.7033124243424669E-4</v>
      </c>
      <c r="G66" s="127">
        <v>8</v>
      </c>
      <c r="H66" s="234">
        <f t="shared" si="2"/>
        <v>7.415647015202076E-4</v>
      </c>
      <c r="I66" s="22"/>
    </row>
    <row r="67" spans="1:10" x14ac:dyDescent="0.3">
      <c r="A67">
        <v>59</v>
      </c>
      <c r="B67" s="4" t="s">
        <v>293</v>
      </c>
      <c r="C67" s="162">
        <v>1362</v>
      </c>
      <c r="D67" s="166">
        <f t="shared" si="0"/>
        <v>6.8528301886792459E-2</v>
      </c>
      <c r="E67" s="162">
        <v>605</v>
      </c>
      <c r="F67" s="170">
        <f t="shared" si="1"/>
        <v>6.6578628810388465E-2</v>
      </c>
      <c r="G67" s="162">
        <v>757</v>
      </c>
      <c r="H67" s="170">
        <f t="shared" si="2"/>
        <v>7.0170559881349653E-2</v>
      </c>
      <c r="I67" s="22"/>
    </row>
    <row r="68" spans="1:10" x14ac:dyDescent="0.3">
      <c r="A68">
        <v>60</v>
      </c>
      <c r="B68" s="8" t="s">
        <v>155</v>
      </c>
      <c r="C68" s="153">
        <v>48</v>
      </c>
      <c r="D68" s="154">
        <f t="shared" si="0"/>
        <v>2.4150943396226416E-3</v>
      </c>
      <c r="E68" s="153">
        <v>21</v>
      </c>
      <c r="F68" s="234">
        <f t="shared" si="1"/>
        <v>2.3109937273027401E-3</v>
      </c>
      <c r="G68" s="153">
        <v>27</v>
      </c>
      <c r="H68" s="234">
        <f t="shared" si="2"/>
        <v>2.5027808676307008E-3</v>
      </c>
      <c r="I68" s="22"/>
    </row>
    <row r="69" spans="1:10" x14ac:dyDescent="0.3">
      <c r="A69">
        <v>61</v>
      </c>
      <c r="B69" s="8" t="s">
        <v>35</v>
      </c>
      <c r="C69" s="153">
        <v>978</v>
      </c>
      <c r="D69" s="154">
        <f t="shared" si="0"/>
        <v>4.9207547169811322E-2</v>
      </c>
      <c r="E69" s="127">
        <v>471</v>
      </c>
      <c r="F69" s="234">
        <f t="shared" si="1"/>
        <v>5.1832287883790032E-2</v>
      </c>
      <c r="G69" s="127">
        <v>507</v>
      </c>
      <c r="H69" s="234">
        <f t="shared" si="2"/>
        <v>4.6996662958843159E-2</v>
      </c>
      <c r="I69" s="22"/>
    </row>
    <row r="70" spans="1:10" x14ac:dyDescent="0.3">
      <c r="A70">
        <v>62</v>
      </c>
      <c r="B70" s="4" t="s">
        <v>36</v>
      </c>
      <c r="C70" s="164">
        <v>16</v>
      </c>
      <c r="D70" s="167">
        <f t="shared" si="0"/>
        <v>8.0503144654088055E-4</v>
      </c>
      <c r="E70" s="129">
        <v>6</v>
      </c>
      <c r="F70" s="250">
        <f t="shared" si="1"/>
        <v>6.6028392208649722E-4</v>
      </c>
      <c r="G70" s="129">
        <v>10</v>
      </c>
      <c r="H70" s="250">
        <f t="shared" si="2"/>
        <v>9.2695587690025958E-4</v>
      </c>
      <c r="I70" s="97"/>
    </row>
    <row r="71" spans="1:10" x14ac:dyDescent="0.3">
      <c r="D71" s="29"/>
      <c r="E71" s="29"/>
      <c r="F71" s="29"/>
      <c r="G71" s="29"/>
      <c r="H71" s="29"/>
    </row>
    <row r="72" spans="1:10" x14ac:dyDescent="0.3">
      <c r="B72" s="6" t="s">
        <v>68</v>
      </c>
      <c r="C72" s="6"/>
    </row>
    <row r="73" spans="1:10" x14ac:dyDescent="0.3">
      <c r="B73" s="113" t="s">
        <v>43</v>
      </c>
      <c r="C73" s="113"/>
      <c r="D73" s="113"/>
      <c r="E73" s="113"/>
      <c r="F73" s="113"/>
      <c r="G73" s="113"/>
      <c r="H73" s="113"/>
      <c r="I73" s="113"/>
      <c r="J73" s="113"/>
    </row>
    <row r="74" spans="1:10" x14ac:dyDescent="0.3">
      <c r="B74" s="113"/>
      <c r="C74" s="113"/>
      <c r="D74" s="113"/>
      <c r="E74" s="113"/>
      <c r="F74" s="113"/>
      <c r="G74" s="113"/>
      <c r="H74" s="113"/>
      <c r="I74" s="113"/>
      <c r="J74" s="113"/>
    </row>
  </sheetData>
  <mergeCells count="1">
    <mergeCell ref="B1:I1"/>
  </mergeCells>
  <phoneticPr fontId="3" type="noConversion"/>
  <hyperlinks>
    <hyperlink ref="B6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AB264"/>
  <sheetViews>
    <sheetView zoomScaleNormal="10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J1" sqref="J1"/>
    </sheetView>
  </sheetViews>
  <sheetFormatPr baseColWidth="10" defaultRowHeight="13" outlineLevelCol="1" x14ac:dyDescent="0.3"/>
  <cols>
    <col min="1" max="1" width="3" customWidth="1"/>
    <col min="2" max="2" width="57.7265625" customWidth="1"/>
    <col min="3" max="3" width="11.453125" style="1" customWidth="1"/>
    <col min="4" max="4" width="13.1796875" style="1" customWidth="1" outlineLevel="1"/>
    <col min="5" max="5" width="12.54296875" style="1" customWidth="1" outlineLevel="1"/>
    <col min="6" max="6" width="12.7265625" style="1" customWidth="1"/>
    <col min="7" max="8" width="11.453125" customWidth="1" outlineLevel="1"/>
    <col min="9" max="9" width="12.1796875" style="1" customWidth="1"/>
    <col min="10" max="10" width="11.453125" customWidth="1" outlineLevel="1"/>
    <col min="11" max="11" width="12.81640625" customWidth="1" outlineLevel="1"/>
    <col min="12" max="12" width="12.81640625" style="1" customWidth="1"/>
    <col min="13" max="14" width="11.453125" customWidth="1" outlineLevel="1"/>
    <col min="15" max="15" width="12.81640625" style="1" customWidth="1"/>
    <col min="16" max="17" width="11.453125" customWidth="1" outlineLevel="1"/>
    <col min="18" max="18" width="12.81640625" style="1" customWidth="1"/>
    <col min="19" max="20" width="11.453125" customWidth="1" outlineLevel="1"/>
    <col min="21" max="21" width="12.81640625" customWidth="1"/>
    <col min="22" max="23" width="11.453125" customWidth="1" outlineLevel="1"/>
  </cols>
  <sheetData>
    <row r="1" spans="1:28" x14ac:dyDescent="0.3">
      <c r="B1" s="268" t="s">
        <v>316</v>
      </c>
      <c r="C1" s="268"/>
      <c r="D1" s="268"/>
      <c r="E1" s="268"/>
      <c r="F1" s="268"/>
      <c r="I1" s="83"/>
      <c r="J1" s="111"/>
      <c r="K1" s="111"/>
    </row>
    <row r="2" spans="1:28" ht="14.5" x14ac:dyDescent="0.35">
      <c r="B2" s="14"/>
      <c r="H2" s="83"/>
      <c r="I2" s="123"/>
      <c r="J2" s="112"/>
      <c r="K2" s="111"/>
      <c r="P2" s="103"/>
      <c r="Q2" s="104"/>
      <c r="R2" s="104"/>
      <c r="S2" s="104"/>
    </row>
    <row r="3" spans="1:28" x14ac:dyDescent="0.3">
      <c r="I3" s="106"/>
      <c r="J3" s="108"/>
      <c r="K3" s="107"/>
      <c r="L3" s="110"/>
      <c r="P3" s="105"/>
      <c r="Q3" s="106"/>
      <c r="R3" s="106"/>
      <c r="S3" s="106"/>
    </row>
    <row r="4" spans="1:28" ht="15.5" x14ac:dyDescent="0.35">
      <c r="C4" s="34" t="s">
        <v>65</v>
      </c>
      <c r="H4" s="233"/>
      <c r="I4" s="106"/>
      <c r="J4" s="108"/>
      <c r="K4" s="107"/>
      <c r="L4" s="110"/>
      <c r="O4" s="106"/>
      <c r="P4" s="105"/>
      <c r="Q4" s="106"/>
      <c r="R4" s="106"/>
      <c r="S4" s="106"/>
    </row>
    <row r="5" spans="1:28" x14ac:dyDescent="0.3">
      <c r="I5" s="105"/>
      <c r="J5" s="107"/>
      <c r="K5" s="108"/>
      <c r="L5" s="107"/>
      <c r="P5" s="105"/>
      <c r="Q5" s="106"/>
      <c r="R5" s="106"/>
      <c r="S5" s="106"/>
    </row>
    <row r="6" spans="1:28" x14ac:dyDescent="0.3">
      <c r="H6" s="27"/>
      <c r="I6" s="105"/>
      <c r="J6" s="107"/>
      <c r="K6" s="107"/>
      <c r="L6" s="107"/>
    </row>
    <row r="7" spans="1:28" ht="39.75" customHeight="1" x14ac:dyDescent="0.3">
      <c r="B7" s="44" t="s">
        <v>90</v>
      </c>
      <c r="C7" s="280" t="s">
        <v>37</v>
      </c>
      <c r="D7" s="281"/>
      <c r="E7" s="282"/>
      <c r="F7" s="286" t="s">
        <v>55</v>
      </c>
      <c r="G7" s="287"/>
      <c r="H7" s="288"/>
      <c r="I7" s="289" t="s">
        <v>52</v>
      </c>
      <c r="J7" s="290"/>
      <c r="K7" s="291"/>
      <c r="L7" s="283" t="s">
        <v>49</v>
      </c>
      <c r="M7" s="284"/>
      <c r="N7" s="285"/>
      <c r="O7" s="283" t="s">
        <v>51</v>
      </c>
      <c r="P7" s="284"/>
      <c r="Q7" s="285"/>
      <c r="R7" s="283" t="s">
        <v>53</v>
      </c>
      <c r="S7" s="284"/>
      <c r="T7" s="285"/>
      <c r="U7" s="280" t="s">
        <v>54</v>
      </c>
      <c r="V7" s="281"/>
      <c r="W7" s="282"/>
      <c r="X7" s="280" t="s">
        <v>150</v>
      </c>
      <c r="Y7" s="281"/>
      <c r="Z7" s="282"/>
    </row>
    <row r="8" spans="1:28" ht="21.75" customHeight="1" x14ac:dyDescent="0.3">
      <c r="C8" s="35" t="s">
        <v>37</v>
      </c>
      <c r="D8" s="16" t="s">
        <v>44</v>
      </c>
      <c r="E8" s="18" t="s">
        <v>50</v>
      </c>
      <c r="F8" s="134" t="s">
        <v>37</v>
      </c>
      <c r="G8" s="16" t="s">
        <v>44</v>
      </c>
      <c r="H8" s="18" t="s">
        <v>50</v>
      </c>
      <c r="I8" s="135" t="s">
        <v>37</v>
      </c>
      <c r="J8" s="136" t="s">
        <v>44</v>
      </c>
      <c r="K8" s="18" t="s">
        <v>50</v>
      </c>
      <c r="L8" s="35" t="s">
        <v>37</v>
      </c>
      <c r="M8" s="16" t="s">
        <v>44</v>
      </c>
      <c r="N8" s="18" t="s">
        <v>50</v>
      </c>
      <c r="O8" s="35" t="s">
        <v>37</v>
      </c>
      <c r="P8" s="16" t="s">
        <v>44</v>
      </c>
      <c r="Q8" s="18" t="s">
        <v>50</v>
      </c>
      <c r="R8" s="35" t="s">
        <v>37</v>
      </c>
      <c r="S8" s="136" t="s">
        <v>44</v>
      </c>
      <c r="T8" s="18" t="s">
        <v>50</v>
      </c>
      <c r="U8" s="35" t="s">
        <v>37</v>
      </c>
      <c r="V8" s="16" t="s">
        <v>44</v>
      </c>
      <c r="W8" s="18" t="s">
        <v>50</v>
      </c>
      <c r="X8" s="35" t="s">
        <v>37</v>
      </c>
      <c r="Y8" s="16" t="s">
        <v>44</v>
      </c>
      <c r="Z8" s="18" t="s">
        <v>50</v>
      </c>
    </row>
    <row r="9" spans="1:28" ht="15.5" x14ac:dyDescent="0.35">
      <c r="B9" s="37" t="s">
        <v>37</v>
      </c>
      <c r="C9" s="171">
        <v>19875</v>
      </c>
      <c r="D9" s="171">
        <v>9087</v>
      </c>
      <c r="E9" s="172">
        <v>10788</v>
      </c>
      <c r="F9" s="171">
        <v>4283</v>
      </c>
      <c r="G9" s="171">
        <v>2003</v>
      </c>
      <c r="H9" s="171">
        <v>2280</v>
      </c>
      <c r="I9" s="171">
        <v>1597</v>
      </c>
      <c r="J9" s="171">
        <v>676</v>
      </c>
      <c r="K9" s="171">
        <v>921</v>
      </c>
      <c r="L9" s="171">
        <v>10810</v>
      </c>
      <c r="M9" s="171">
        <v>4539</v>
      </c>
      <c r="N9" s="171">
        <v>6271</v>
      </c>
      <c r="O9" s="171">
        <v>2240</v>
      </c>
      <c r="P9" s="171">
        <v>1389</v>
      </c>
      <c r="Q9" s="171">
        <v>851</v>
      </c>
      <c r="R9" s="197">
        <v>850</v>
      </c>
      <c r="S9" s="196">
        <v>435</v>
      </c>
      <c r="T9" s="196">
        <v>415</v>
      </c>
      <c r="U9" s="196">
        <v>19</v>
      </c>
      <c r="V9" s="196">
        <v>14</v>
      </c>
      <c r="W9" s="196">
        <v>5</v>
      </c>
      <c r="X9" s="196">
        <v>76</v>
      </c>
      <c r="Y9" s="196">
        <v>31</v>
      </c>
      <c r="Z9" s="259">
        <v>45</v>
      </c>
      <c r="AA9" s="235"/>
      <c r="AB9" s="235"/>
    </row>
    <row r="10" spans="1:28" x14ac:dyDescent="0.3">
      <c r="A10">
        <v>1</v>
      </c>
      <c r="B10" s="17" t="s">
        <v>1</v>
      </c>
      <c r="C10" s="173">
        <v>333</v>
      </c>
      <c r="D10" s="127">
        <v>156</v>
      </c>
      <c r="E10" s="238">
        <v>177</v>
      </c>
      <c r="F10" s="173">
        <f>G10+H10</f>
        <v>73</v>
      </c>
      <c r="G10" s="127">
        <v>36</v>
      </c>
      <c r="H10" s="127">
        <v>37</v>
      </c>
      <c r="I10" s="191">
        <f>J10+K10</f>
        <v>28</v>
      </c>
      <c r="J10" s="235">
        <v>12</v>
      </c>
      <c r="K10" s="235">
        <v>16</v>
      </c>
      <c r="L10" s="191">
        <f>M10+N10</f>
        <v>208</v>
      </c>
      <c r="M10" s="235">
        <v>93</v>
      </c>
      <c r="N10" s="235">
        <v>115</v>
      </c>
      <c r="O10" s="191">
        <f>P10+Q10</f>
        <v>13</v>
      </c>
      <c r="P10" s="235">
        <v>10</v>
      </c>
      <c r="Q10" s="235">
        <v>3</v>
      </c>
      <c r="R10" s="191">
        <f>S10+T10</f>
        <v>9</v>
      </c>
      <c r="S10" s="235">
        <v>3</v>
      </c>
      <c r="T10" s="235">
        <v>6</v>
      </c>
      <c r="U10" s="191">
        <v>2</v>
      </c>
      <c r="V10" s="22">
        <v>2</v>
      </c>
      <c r="W10" s="199">
        <v>0</v>
      </c>
      <c r="X10" s="173">
        <f t="shared" ref="X10:X14" si="0">Y10+Z10</f>
        <v>0</v>
      </c>
      <c r="Y10" s="22">
        <v>0</v>
      </c>
      <c r="Z10" s="260">
        <v>0</v>
      </c>
      <c r="AA10" s="235"/>
      <c r="AB10" s="235"/>
    </row>
    <row r="11" spans="1:28" x14ac:dyDescent="0.3">
      <c r="A11">
        <v>2</v>
      </c>
      <c r="B11" s="5" t="s">
        <v>38</v>
      </c>
      <c r="C11" s="173">
        <v>6</v>
      </c>
      <c r="D11" s="127">
        <v>2</v>
      </c>
      <c r="E11" s="238">
        <v>4</v>
      </c>
      <c r="F11" s="173">
        <f t="shared" ref="F11:F71" si="1">G11+H11</f>
        <v>6</v>
      </c>
      <c r="G11" s="127">
        <v>2</v>
      </c>
      <c r="H11" s="127">
        <v>4</v>
      </c>
      <c r="I11" s="191">
        <v>0</v>
      </c>
      <c r="J11" s="235">
        <v>0</v>
      </c>
      <c r="K11" s="235">
        <v>0</v>
      </c>
      <c r="L11" s="191">
        <f t="shared" ref="L11:L71" si="2">M11+N11</f>
        <v>0</v>
      </c>
      <c r="M11" s="235">
        <v>0</v>
      </c>
      <c r="N11" s="235">
        <v>0</v>
      </c>
      <c r="O11" s="191">
        <f t="shared" ref="O11:O71" si="3">P11+Q11</f>
        <v>0</v>
      </c>
      <c r="P11" s="235">
        <v>0</v>
      </c>
      <c r="Q11" s="235">
        <v>0</v>
      </c>
      <c r="R11" s="191">
        <v>0</v>
      </c>
      <c r="S11" s="235">
        <v>0</v>
      </c>
      <c r="T11" s="235">
        <v>0</v>
      </c>
      <c r="U11" s="191">
        <v>0</v>
      </c>
      <c r="V11" s="235">
        <v>0</v>
      </c>
      <c r="W11" s="235">
        <v>0</v>
      </c>
      <c r="X11" s="173">
        <f t="shared" si="0"/>
        <v>0</v>
      </c>
      <c r="Y11" s="22">
        <v>0</v>
      </c>
      <c r="Z11" s="260">
        <v>0</v>
      </c>
      <c r="AA11" s="235"/>
      <c r="AB11" s="235"/>
    </row>
    <row r="12" spans="1:28" x14ac:dyDescent="0.3">
      <c r="A12">
        <v>3</v>
      </c>
      <c r="B12" s="5" t="s">
        <v>2</v>
      </c>
      <c r="C12" s="173">
        <v>6</v>
      </c>
      <c r="D12" s="127">
        <v>3</v>
      </c>
      <c r="E12" s="238">
        <v>3</v>
      </c>
      <c r="F12" s="173">
        <f t="shared" si="1"/>
        <v>3</v>
      </c>
      <c r="G12" s="127">
        <v>1</v>
      </c>
      <c r="H12" s="127">
        <v>2</v>
      </c>
      <c r="I12" s="191">
        <f t="shared" ref="I12:I71" si="4">J12+K12</f>
        <v>0</v>
      </c>
      <c r="J12" s="235">
        <v>0</v>
      </c>
      <c r="K12" s="235">
        <v>0</v>
      </c>
      <c r="L12" s="191">
        <f t="shared" si="2"/>
        <v>3</v>
      </c>
      <c r="M12" s="235">
        <v>2</v>
      </c>
      <c r="N12" s="235">
        <v>1</v>
      </c>
      <c r="O12" s="191">
        <f t="shared" si="3"/>
        <v>0</v>
      </c>
      <c r="P12" s="235">
        <v>0</v>
      </c>
      <c r="Q12" s="235">
        <v>0</v>
      </c>
      <c r="R12" s="191">
        <f t="shared" ref="R12:R71" si="5">S12+T12</f>
        <v>0</v>
      </c>
      <c r="S12" s="235">
        <v>0</v>
      </c>
      <c r="T12" s="235">
        <v>0</v>
      </c>
      <c r="U12" s="191">
        <v>0</v>
      </c>
      <c r="V12" s="235">
        <v>0</v>
      </c>
      <c r="W12" s="235">
        <v>0</v>
      </c>
      <c r="X12" s="173">
        <f t="shared" si="0"/>
        <v>0</v>
      </c>
      <c r="Y12" s="22">
        <v>0</v>
      </c>
      <c r="Z12" s="260">
        <v>0</v>
      </c>
      <c r="AA12" s="235"/>
      <c r="AB12" s="235"/>
    </row>
    <row r="13" spans="1:28" x14ac:dyDescent="0.3">
      <c r="A13">
        <v>4</v>
      </c>
      <c r="B13" s="8" t="s">
        <v>3</v>
      </c>
      <c r="C13" s="173">
        <v>1003</v>
      </c>
      <c r="D13" s="127">
        <v>441</v>
      </c>
      <c r="E13" s="238">
        <v>562</v>
      </c>
      <c r="F13" s="173">
        <f>G13+H13</f>
        <v>234</v>
      </c>
      <c r="G13" s="127">
        <v>117</v>
      </c>
      <c r="H13" s="127">
        <v>117</v>
      </c>
      <c r="I13" s="191">
        <f t="shared" ref="I13" si="6">J13+K13</f>
        <v>139</v>
      </c>
      <c r="J13" s="235">
        <v>58</v>
      </c>
      <c r="K13" s="235">
        <v>81</v>
      </c>
      <c r="L13" s="191">
        <f t="shared" si="2"/>
        <v>488</v>
      </c>
      <c r="M13" s="235">
        <v>192</v>
      </c>
      <c r="N13" s="235">
        <v>296</v>
      </c>
      <c r="O13" s="191">
        <f t="shared" si="3"/>
        <v>82</v>
      </c>
      <c r="P13" s="189">
        <v>41</v>
      </c>
      <c r="Q13" s="192">
        <v>41</v>
      </c>
      <c r="R13" s="191">
        <f t="shared" si="5"/>
        <v>60</v>
      </c>
      <c r="S13" s="198">
        <v>33</v>
      </c>
      <c r="T13" s="199">
        <v>27</v>
      </c>
      <c r="U13" s="191">
        <v>0</v>
      </c>
      <c r="V13" s="235">
        <v>0</v>
      </c>
      <c r="W13" s="235">
        <v>0</v>
      </c>
      <c r="X13" s="173">
        <f t="shared" si="0"/>
        <v>0</v>
      </c>
      <c r="Y13" s="22">
        <v>0</v>
      </c>
      <c r="Z13" s="260">
        <v>0</v>
      </c>
      <c r="AA13" s="235"/>
      <c r="AB13" s="235"/>
    </row>
    <row r="14" spans="1:28" x14ac:dyDescent="0.3">
      <c r="A14">
        <v>5</v>
      </c>
      <c r="B14" s="5" t="s">
        <v>4</v>
      </c>
      <c r="C14" s="173">
        <v>9</v>
      </c>
      <c r="D14" s="127">
        <v>6</v>
      </c>
      <c r="E14" s="238">
        <v>3</v>
      </c>
      <c r="F14" s="173">
        <f t="shared" si="1"/>
        <v>6</v>
      </c>
      <c r="G14" s="127">
        <v>3</v>
      </c>
      <c r="H14" s="127">
        <v>3</v>
      </c>
      <c r="I14" s="191">
        <f t="shared" si="4"/>
        <v>1</v>
      </c>
      <c r="J14" s="189">
        <v>1</v>
      </c>
      <c r="K14" s="192">
        <v>0</v>
      </c>
      <c r="L14" s="191">
        <f t="shared" si="2"/>
        <v>2</v>
      </c>
      <c r="M14" s="189">
        <v>2</v>
      </c>
      <c r="N14" s="192">
        <v>0</v>
      </c>
      <c r="O14" s="191">
        <f t="shared" si="3"/>
        <v>0</v>
      </c>
      <c r="P14" s="190">
        <v>0</v>
      </c>
      <c r="Q14" s="192">
        <v>0</v>
      </c>
      <c r="R14" s="191">
        <f t="shared" si="5"/>
        <v>0</v>
      </c>
      <c r="S14" s="22">
        <v>0</v>
      </c>
      <c r="T14" s="199">
        <v>0</v>
      </c>
      <c r="U14" s="191">
        <v>0</v>
      </c>
      <c r="V14" s="235">
        <v>0</v>
      </c>
      <c r="W14" s="235">
        <v>0</v>
      </c>
      <c r="X14" s="173">
        <f t="shared" si="0"/>
        <v>0</v>
      </c>
      <c r="Y14" s="22">
        <v>0</v>
      </c>
      <c r="Z14" s="260">
        <v>0</v>
      </c>
      <c r="AA14" s="235"/>
      <c r="AB14" s="235"/>
    </row>
    <row r="15" spans="1:28" x14ac:dyDescent="0.3">
      <c r="A15">
        <v>6</v>
      </c>
      <c r="B15" s="5" t="s">
        <v>5</v>
      </c>
      <c r="C15" s="173">
        <v>423</v>
      </c>
      <c r="D15" s="127">
        <v>196</v>
      </c>
      <c r="E15" s="238">
        <v>227</v>
      </c>
      <c r="F15" s="173">
        <f t="shared" si="1"/>
        <v>108</v>
      </c>
      <c r="G15" s="127">
        <v>52</v>
      </c>
      <c r="H15" s="127">
        <v>56</v>
      </c>
      <c r="I15" s="191">
        <f t="shared" si="4"/>
        <v>34</v>
      </c>
      <c r="J15" s="235">
        <v>16</v>
      </c>
      <c r="K15" s="235">
        <v>18</v>
      </c>
      <c r="L15" s="191">
        <f t="shared" si="2"/>
        <v>220</v>
      </c>
      <c r="M15" s="235">
        <v>88</v>
      </c>
      <c r="N15" s="235">
        <v>132</v>
      </c>
      <c r="O15" s="191">
        <f t="shared" si="3"/>
        <v>53</v>
      </c>
      <c r="P15" s="235">
        <v>34</v>
      </c>
      <c r="Q15" s="235">
        <v>19</v>
      </c>
      <c r="R15" s="191">
        <f t="shared" si="5"/>
        <v>4</v>
      </c>
      <c r="S15" s="235">
        <v>3</v>
      </c>
      <c r="T15" s="235">
        <v>1</v>
      </c>
      <c r="U15" s="191">
        <v>0</v>
      </c>
      <c r="V15" s="235">
        <v>0</v>
      </c>
      <c r="W15" s="235">
        <v>0</v>
      </c>
      <c r="X15" s="173">
        <f>Y15+Z15</f>
        <v>4</v>
      </c>
      <c r="Y15" s="235">
        <v>3</v>
      </c>
      <c r="Z15" s="237">
        <v>1</v>
      </c>
      <c r="AA15" s="235"/>
      <c r="AB15" s="235"/>
    </row>
    <row r="16" spans="1:28" x14ac:dyDescent="0.3">
      <c r="A16">
        <v>7</v>
      </c>
      <c r="B16" s="5" t="s">
        <v>6</v>
      </c>
      <c r="C16" s="173">
        <v>1314</v>
      </c>
      <c r="D16" s="127">
        <v>604</v>
      </c>
      <c r="E16" s="238">
        <v>710</v>
      </c>
      <c r="F16" s="173">
        <f t="shared" si="1"/>
        <v>280</v>
      </c>
      <c r="G16" s="127">
        <v>122</v>
      </c>
      <c r="H16" s="127">
        <v>158</v>
      </c>
      <c r="I16" s="191">
        <f t="shared" si="4"/>
        <v>99</v>
      </c>
      <c r="J16" s="235">
        <v>41</v>
      </c>
      <c r="K16" s="235">
        <v>58</v>
      </c>
      <c r="L16" s="191">
        <f t="shared" si="2"/>
        <v>742</v>
      </c>
      <c r="M16" s="235">
        <v>311</v>
      </c>
      <c r="N16" s="235">
        <v>431</v>
      </c>
      <c r="O16" s="191">
        <f t="shared" si="3"/>
        <v>111</v>
      </c>
      <c r="P16" s="189">
        <v>89</v>
      </c>
      <c r="Q16" s="192">
        <v>22</v>
      </c>
      <c r="R16" s="191">
        <f t="shared" si="5"/>
        <v>79</v>
      </c>
      <c r="S16" s="235">
        <v>39</v>
      </c>
      <c r="T16" s="236">
        <v>40</v>
      </c>
      <c r="U16" s="191">
        <v>0</v>
      </c>
      <c r="V16" s="235">
        <v>0</v>
      </c>
      <c r="W16" s="235">
        <v>0</v>
      </c>
      <c r="X16" s="173">
        <f t="shared" ref="X16:X70" si="7">Y16+Z16</f>
        <v>3</v>
      </c>
      <c r="Y16" s="235">
        <v>2</v>
      </c>
      <c r="Z16" s="237">
        <v>1</v>
      </c>
      <c r="AA16" s="235"/>
      <c r="AB16" s="235"/>
    </row>
    <row r="17" spans="1:28" x14ac:dyDescent="0.3">
      <c r="A17">
        <v>8</v>
      </c>
      <c r="B17" s="5" t="s">
        <v>7</v>
      </c>
      <c r="C17" s="173">
        <v>437</v>
      </c>
      <c r="D17" s="127">
        <v>184</v>
      </c>
      <c r="E17" s="238">
        <v>253</v>
      </c>
      <c r="F17" s="173">
        <f t="shared" si="1"/>
        <v>99</v>
      </c>
      <c r="G17" s="127">
        <v>43</v>
      </c>
      <c r="H17" s="127">
        <v>56</v>
      </c>
      <c r="I17" s="191">
        <f t="shared" si="4"/>
        <v>51</v>
      </c>
      <c r="J17" s="235">
        <v>20</v>
      </c>
      <c r="K17" s="235">
        <v>31</v>
      </c>
      <c r="L17" s="191">
        <f t="shared" si="2"/>
        <v>235</v>
      </c>
      <c r="M17" s="235">
        <v>94</v>
      </c>
      <c r="N17" s="235">
        <v>141</v>
      </c>
      <c r="O17" s="191">
        <f t="shared" si="3"/>
        <v>18</v>
      </c>
      <c r="P17" s="235">
        <v>12</v>
      </c>
      <c r="Q17" s="235">
        <v>6</v>
      </c>
      <c r="R17" s="191">
        <f t="shared" si="5"/>
        <v>29</v>
      </c>
      <c r="S17" s="235">
        <v>12</v>
      </c>
      <c r="T17" s="235">
        <v>17</v>
      </c>
      <c r="U17" s="191">
        <v>4</v>
      </c>
      <c r="V17" s="22">
        <v>2</v>
      </c>
      <c r="W17" s="199">
        <v>2</v>
      </c>
      <c r="X17" s="173">
        <f t="shared" si="7"/>
        <v>1</v>
      </c>
      <c r="Y17" s="235">
        <v>1</v>
      </c>
      <c r="Z17" s="237">
        <v>0</v>
      </c>
      <c r="AA17" s="235"/>
      <c r="AB17" s="235"/>
    </row>
    <row r="18" spans="1:28" x14ac:dyDescent="0.3">
      <c r="A18">
        <v>9</v>
      </c>
      <c r="B18" s="5" t="s">
        <v>8</v>
      </c>
      <c r="C18" s="173">
        <v>405</v>
      </c>
      <c r="D18" s="127">
        <v>181</v>
      </c>
      <c r="E18" s="238">
        <v>224</v>
      </c>
      <c r="F18" s="173">
        <f t="shared" si="1"/>
        <v>104</v>
      </c>
      <c r="G18" s="127">
        <v>48</v>
      </c>
      <c r="H18" s="127">
        <v>56</v>
      </c>
      <c r="I18" s="191">
        <f t="shared" si="4"/>
        <v>53</v>
      </c>
      <c r="J18" s="235">
        <v>23</v>
      </c>
      <c r="K18" s="235">
        <v>30</v>
      </c>
      <c r="L18" s="191">
        <f t="shared" si="2"/>
        <v>206</v>
      </c>
      <c r="M18" s="235">
        <v>83</v>
      </c>
      <c r="N18" s="235">
        <v>123</v>
      </c>
      <c r="O18" s="191">
        <f t="shared" si="3"/>
        <v>18</v>
      </c>
      <c r="P18" s="235">
        <v>13</v>
      </c>
      <c r="Q18" s="235">
        <v>5</v>
      </c>
      <c r="R18" s="191">
        <f t="shared" si="5"/>
        <v>24</v>
      </c>
      <c r="S18" s="235">
        <v>14</v>
      </c>
      <c r="T18" s="235">
        <v>10</v>
      </c>
      <c r="U18" s="191">
        <v>0</v>
      </c>
      <c r="V18" s="235">
        <v>0</v>
      </c>
      <c r="W18" s="235">
        <v>0</v>
      </c>
      <c r="X18" s="173">
        <f t="shared" si="7"/>
        <v>0</v>
      </c>
      <c r="Y18" s="22">
        <v>0</v>
      </c>
      <c r="Z18" s="260">
        <v>0</v>
      </c>
      <c r="AA18" s="235"/>
      <c r="AB18" s="235"/>
    </row>
    <row r="19" spans="1:28" x14ac:dyDescent="0.3">
      <c r="A19">
        <v>10</v>
      </c>
      <c r="B19" s="5" t="s">
        <v>121</v>
      </c>
      <c r="C19" s="173">
        <v>8</v>
      </c>
      <c r="D19" s="127">
        <v>3</v>
      </c>
      <c r="E19" s="238">
        <v>5</v>
      </c>
      <c r="F19" s="173">
        <f t="shared" si="1"/>
        <v>1</v>
      </c>
      <c r="G19" s="127">
        <v>0</v>
      </c>
      <c r="H19" s="127">
        <v>1</v>
      </c>
      <c r="I19" s="191">
        <f t="shared" si="4"/>
        <v>1</v>
      </c>
      <c r="J19" s="235">
        <v>0</v>
      </c>
      <c r="K19" s="235">
        <v>1</v>
      </c>
      <c r="L19" s="191">
        <f t="shared" si="2"/>
        <v>3</v>
      </c>
      <c r="M19" s="235">
        <v>2</v>
      </c>
      <c r="N19" s="235">
        <v>1</v>
      </c>
      <c r="O19" s="191">
        <f t="shared" si="3"/>
        <v>0</v>
      </c>
      <c r="P19" s="235">
        <v>0</v>
      </c>
      <c r="Q19" s="235">
        <v>0</v>
      </c>
      <c r="R19" s="191">
        <f t="shared" si="5"/>
        <v>3</v>
      </c>
      <c r="S19" s="235">
        <v>1</v>
      </c>
      <c r="T19" s="235">
        <v>2</v>
      </c>
      <c r="U19" s="191">
        <v>0</v>
      </c>
      <c r="V19" s="235">
        <v>0</v>
      </c>
      <c r="W19" s="235">
        <v>0</v>
      </c>
      <c r="X19" s="173">
        <f t="shared" si="7"/>
        <v>0</v>
      </c>
      <c r="Y19" s="22">
        <v>0</v>
      </c>
      <c r="Z19" s="260">
        <v>0</v>
      </c>
      <c r="AA19" s="235"/>
      <c r="AB19" s="235"/>
    </row>
    <row r="20" spans="1:28" x14ac:dyDescent="0.3">
      <c r="A20">
        <v>11</v>
      </c>
      <c r="B20" s="5" t="s">
        <v>122</v>
      </c>
      <c r="C20" s="173">
        <v>64</v>
      </c>
      <c r="D20" s="127">
        <v>35</v>
      </c>
      <c r="E20" s="238">
        <v>29</v>
      </c>
      <c r="F20" s="173">
        <f t="shared" si="1"/>
        <v>14</v>
      </c>
      <c r="G20" s="127">
        <v>8</v>
      </c>
      <c r="H20" s="127">
        <v>6</v>
      </c>
      <c r="I20" s="191">
        <f t="shared" si="4"/>
        <v>2</v>
      </c>
      <c r="J20" s="235">
        <v>1</v>
      </c>
      <c r="K20" s="235">
        <v>1</v>
      </c>
      <c r="L20" s="191">
        <f t="shared" si="2"/>
        <v>24</v>
      </c>
      <c r="M20" s="235">
        <v>8</v>
      </c>
      <c r="N20" s="235">
        <v>16</v>
      </c>
      <c r="O20" s="191">
        <f t="shared" si="3"/>
        <v>24</v>
      </c>
      <c r="P20" s="235">
        <v>18</v>
      </c>
      <c r="Q20" s="235">
        <v>6</v>
      </c>
      <c r="R20" s="191">
        <v>0</v>
      </c>
      <c r="S20" s="235">
        <v>0</v>
      </c>
      <c r="T20" s="235">
        <v>0</v>
      </c>
      <c r="U20" s="191">
        <v>0</v>
      </c>
      <c r="V20" s="235">
        <v>0</v>
      </c>
      <c r="W20" s="235">
        <v>0</v>
      </c>
      <c r="X20" s="173">
        <f t="shared" si="7"/>
        <v>0</v>
      </c>
      <c r="Y20" s="22">
        <v>0</v>
      </c>
      <c r="Z20" s="260">
        <v>0</v>
      </c>
      <c r="AA20" s="235"/>
      <c r="AB20" s="235"/>
    </row>
    <row r="21" spans="1:28" x14ac:dyDescent="0.3">
      <c r="A21">
        <v>12</v>
      </c>
      <c r="B21" s="5" t="s">
        <v>9</v>
      </c>
      <c r="C21" s="173">
        <v>1424</v>
      </c>
      <c r="D21" s="127">
        <v>661</v>
      </c>
      <c r="E21" s="238">
        <v>763</v>
      </c>
      <c r="F21" s="173">
        <f t="shared" si="1"/>
        <v>250</v>
      </c>
      <c r="G21" s="127">
        <v>113</v>
      </c>
      <c r="H21" s="127">
        <v>137</v>
      </c>
      <c r="I21" s="191">
        <f t="shared" si="4"/>
        <v>128</v>
      </c>
      <c r="J21" s="235">
        <v>56</v>
      </c>
      <c r="K21" s="235">
        <v>72</v>
      </c>
      <c r="L21" s="191">
        <f t="shared" si="2"/>
        <v>833</v>
      </c>
      <c r="M21" s="235">
        <v>368</v>
      </c>
      <c r="N21" s="235">
        <v>465</v>
      </c>
      <c r="O21" s="191">
        <f t="shared" si="3"/>
        <v>180</v>
      </c>
      <c r="P21" s="235">
        <v>107</v>
      </c>
      <c r="Q21" s="235">
        <v>73</v>
      </c>
      <c r="R21" s="191">
        <f t="shared" si="5"/>
        <v>29</v>
      </c>
      <c r="S21" s="198">
        <v>15</v>
      </c>
      <c r="T21" s="199">
        <v>14</v>
      </c>
      <c r="U21" s="191">
        <v>0</v>
      </c>
      <c r="V21" s="235">
        <v>0</v>
      </c>
      <c r="W21" s="235">
        <v>0</v>
      </c>
      <c r="X21" s="173">
        <f t="shared" si="7"/>
        <v>4</v>
      </c>
      <c r="Y21" s="22">
        <v>2</v>
      </c>
      <c r="Z21" s="237">
        <v>2</v>
      </c>
      <c r="AA21" s="235"/>
      <c r="AB21" s="235"/>
    </row>
    <row r="22" spans="1:28" x14ac:dyDescent="0.3">
      <c r="A22">
        <v>13</v>
      </c>
      <c r="B22" s="5" t="s">
        <v>123</v>
      </c>
      <c r="C22" s="173">
        <v>5</v>
      </c>
      <c r="D22" s="127">
        <v>2</v>
      </c>
      <c r="E22" s="238">
        <v>3</v>
      </c>
      <c r="F22" s="173">
        <f t="shared" si="1"/>
        <v>3</v>
      </c>
      <c r="G22" s="127">
        <v>2</v>
      </c>
      <c r="H22" s="127">
        <v>1</v>
      </c>
      <c r="I22" s="191">
        <f t="shared" si="4"/>
        <v>0</v>
      </c>
      <c r="J22" s="235">
        <v>0</v>
      </c>
      <c r="K22" s="235">
        <v>0</v>
      </c>
      <c r="L22" s="191">
        <f t="shared" si="2"/>
        <v>2</v>
      </c>
      <c r="M22" s="189">
        <v>0</v>
      </c>
      <c r="N22" s="192">
        <v>2</v>
      </c>
      <c r="O22" s="191">
        <f t="shared" si="3"/>
        <v>0</v>
      </c>
      <c r="P22" s="189">
        <v>0</v>
      </c>
      <c r="Q22" s="192">
        <v>0</v>
      </c>
      <c r="R22" s="191">
        <f t="shared" si="5"/>
        <v>0</v>
      </c>
      <c r="S22" s="235">
        <v>0</v>
      </c>
      <c r="T22" s="235">
        <v>0</v>
      </c>
      <c r="U22" s="191">
        <v>0</v>
      </c>
      <c r="V22" s="235">
        <v>0</v>
      </c>
      <c r="W22" s="235">
        <v>0</v>
      </c>
      <c r="X22" s="173">
        <f t="shared" si="7"/>
        <v>0</v>
      </c>
      <c r="Y22" s="22">
        <v>0</v>
      </c>
      <c r="Z22" s="260">
        <v>0</v>
      </c>
      <c r="AA22" s="235"/>
      <c r="AB22" s="235"/>
    </row>
    <row r="23" spans="1:28" x14ac:dyDescent="0.3">
      <c r="A23">
        <v>14</v>
      </c>
      <c r="B23" s="5" t="s">
        <v>277</v>
      </c>
      <c r="C23" s="173">
        <v>153</v>
      </c>
      <c r="D23" s="127">
        <v>61</v>
      </c>
      <c r="E23" s="238">
        <v>92</v>
      </c>
      <c r="F23" s="173">
        <f t="shared" si="1"/>
        <v>37</v>
      </c>
      <c r="G23" s="127">
        <v>11</v>
      </c>
      <c r="H23" s="127">
        <v>26</v>
      </c>
      <c r="I23" s="191">
        <f t="shared" si="4"/>
        <v>4</v>
      </c>
      <c r="J23" s="235">
        <v>0</v>
      </c>
      <c r="K23" s="235">
        <v>4</v>
      </c>
      <c r="L23" s="191">
        <f t="shared" si="2"/>
        <v>87</v>
      </c>
      <c r="M23" s="235">
        <v>37</v>
      </c>
      <c r="N23" s="235">
        <v>50</v>
      </c>
      <c r="O23" s="191">
        <f t="shared" si="3"/>
        <v>5</v>
      </c>
      <c r="P23" s="235">
        <v>5</v>
      </c>
      <c r="Q23" s="235">
        <v>0</v>
      </c>
      <c r="R23" s="191">
        <f t="shared" si="5"/>
        <v>20</v>
      </c>
      <c r="S23" s="198">
        <v>8</v>
      </c>
      <c r="T23" s="199">
        <v>12</v>
      </c>
      <c r="U23" s="191">
        <v>0</v>
      </c>
      <c r="V23" s="235">
        <v>0</v>
      </c>
      <c r="W23" s="235">
        <v>0</v>
      </c>
      <c r="X23" s="173">
        <f t="shared" si="7"/>
        <v>0</v>
      </c>
      <c r="Y23" s="22">
        <v>0</v>
      </c>
      <c r="Z23" s="260">
        <v>0</v>
      </c>
      <c r="AA23" s="235"/>
      <c r="AB23" s="235"/>
    </row>
    <row r="24" spans="1:28" x14ac:dyDescent="0.3">
      <c r="A24">
        <v>15</v>
      </c>
      <c r="B24" s="5" t="s">
        <v>10</v>
      </c>
      <c r="C24" s="173">
        <v>764</v>
      </c>
      <c r="D24" s="127">
        <v>345</v>
      </c>
      <c r="E24" s="238">
        <v>419</v>
      </c>
      <c r="F24" s="173">
        <f t="shared" si="1"/>
        <v>231</v>
      </c>
      <c r="G24" s="127">
        <v>106</v>
      </c>
      <c r="H24" s="127">
        <v>125</v>
      </c>
      <c r="I24" s="191">
        <f t="shared" si="4"/>
        <v>59</v>
      </c>
      <c r="J24" s="189">
        <v>24</v>
      </c>
      <c r="K24" s="192">
        <v>35</v>
      </c>
      <c r="L24" s="191">
        <f t="shared" si="2"/>
        <v>422</v>
      </c>
      <c r="M24" s="235">
        <v>193</v>
      </c>
      <c r="N24" s="235">
        <v>229</v>
      </c>
      <c r="O24" s="191">
        <f t="shared" si="3"/>
        <v>26</v>
      </c>
      <c r="P24" s="189">
        <v>13</v>
      </c>
      <c r="Q24" s="192">
        <v>13</v>
      </c>
      <c r="R24" s="191">
        <f t="shared" si="5"/>
        <v>23</v>
      </c>
      <c r="S24" s="235">
        <v>7</v>
      </c>
      <c r="T24" s="235">
        <v>16</v>
      </c>
      <c r="U24" s="191">
        <v>1</v>
      </c>
      <c r="V24" s="22">
        <v>1</v>
      </c>
      <c r="W24" s="199">
        <v>0</v>
      </c>
      <c r="X24" s="173">
        <f t="shared" si="7"/>
        <v>2</v>
      </c>
      <c r="Y24" s="22">
        <v>1</v>
      </c>
      <c r="Z24" s="237">
        <v>1</v>
      </c>
      <c r="AA24" s="235"/>
      <c r="AB24" s="235"/>
    </row>
    <row r="25" spans="1:28" x14ac:dyDescent="0.3">
      <c r="A25">
        <v>16</v>
      </c>
      <c r="B25" s="5" t="s">
        <v>11</v>
      </c>
      <c r="C25" s="173">
        <v>64</v>
      </c>
      <c r="D25" s="127">
        <v>30</v>
      </c>
      <c r="E25" s="238">
        <v>34</v>
      </c>
      <c r="F25" s="173">
        <f t="shared" si="1"/>
        <v>11</v>
      </c>
      <c r="G25" s="127">
        <v>5</v>
      </c>
      <c r="H25" s="127">
        <v>6</v>
      </c>
      <c r="I25" s="191">
        <f t="shared" si="4"/>
        <v>7</v>
      </c>
      <c r="J25" s="235">
        <v>3</v>
      </c>
      <c r="K25" s="235">
        <v>4</v>
      </c>
      <c r="L25" s="191">
        <f t="shared" si="2"/>
        <v>27</v>
      </c>
      <c r="M25" s="235">
        <v>11</v>
      </c>
      <c r="N25" s="235">
        <v>16</v>
      </c>
      <c r="O25" s="191">
        <f t="shared" si="3"/>
        <v>19</v>
      </c>
      <c r="P25" s="235">
        <v>11</v>
      </c>
      <c r="Q25" s="235">
        <v>8</v>
      </c>
      <c r="R25" s="191">
        <f t="shared" si="5"/>
        <v>0</v>
      </c>
      <c r="S25" s="22">
        <v>0</v>
      </c>
      <c r="T25" s="260">
        <v>0</v>
      </c>
      <c r="U25" s="191">
        <v>0</v>
      </c>
      <c r="V25" s="235">
        <v>0</v>
      </c>
      <c r="W25" s="235">
        <v>0</v>
      </c>
      <c r="X25" s="173">
        <f t="shared" si="7"/>
        <v>0</v>
      </c>
      <c r="Y25" s="22">
        <v>0</v>
      </c>
      <c r="Z25" s="260">
        <v>0</v>
      </c>
      <c r="AA25" s="235"/>
      <c r="AB25" s="235"/>
    </row>
    <row r="26" spans="1:28" x14ac:dyDescent="0.3">
      <c r="A26">
        <v>17</v>
      </c>
      <c r="B26" s="5" t="s">
        <v>278</v>
      </c>
      <c r="C26" s="173">
        <v>1803</v>
      </c>
      <c r="D26" s="127">
        <v>813</v>
      </c>
      <c r="E26" s="238">
        <v>990</v>
      </c>
      <c r="F26" s="173">
        <f t="shared" si="1"/>
        <v>341</v>
      </c>
      <c r="G26" s="127">
        <v>169</v>
      </c>
      <c r="H26" s="127">
        <v>172</v>
      </c>
      <c r="I26" s="191">
        <f t="shared" si="4"/>
        <v>82</v>
      </c>
      <c r="J26" s="235">
        <v>28</v>
      </c>
      <c r="K26" s="235">
        <v>54</v>
      </c>
      <c r="L26" s="191">
        <f t="shared" si="2"/>
        <v>1128</v>
      </c>
      <c r="M26" s="235">
        <v>466</v>
      </c>
      <c r="N26" s="235">
        <v>662</v>
      </c>
      <c r="O26" s="191">
        <f t="shared" si="3"/>
        <v>182</v>
      </c>
      <c r="P26" s="235">
        <v>110</v>
      </c>
      <c r="Q26" s="235">
        <v>72</v>
      </c>
      <c r="R26" s="191">
        <f t="shared" si="5"/>
        <v>64</v>
      </c>
      <c r="S26" s="235">
        <v>37</v>
      </c>
      <c r="T26" s="235">
        <v>27</v>
      </c>
      <c r="U26" s="191">
        <v>0</v>
      </c>
      <c r="V26" s="235">
        <v>0</v>
      </c>
      <c r="W26" s="235">
        <v>0</v>
      </c>
      <c r="X26" s="173">
        <f t="shared" si="7"/>
        <v>6</v>
      </c>
      <c r="Y26" s="235">
        <v>3</v>
      </c>
      <c r="Z26" s="237">
        <v>3</v>
      </c>
      <c r="AA26" s="235"/>
      <c r="AB26" s="235"/>
    </row>
    <row r="27" spans="1:28" x14ac:dyDescent="0.3">
      <c r="A27">
        <v>18</v>
      </c>
      <c r="B27" s="5" t="s">
        <v>12</v>
      </c>
      <c r="C27" s="173">
        <v>1078</v>
      </c>
      <c r="D27" s="127">
        <v>474</v>
      </c>
      <c r="E27" s="238">
        <v>604</v>
      </c>
      <c r="F27" s="173">
        <f t="shared" si="1"/>
        <v>222</v>
      </c>
      <c r="G27" s="127">
        <v>107</v>
      </c>
      <c r="H27" s="127">
        <v>115</v>
      </c>
      <c r="I27" s="191">
        <f t="shared" si="4"/>
        <v>97</v>
      </c>
      <c r="J27" s="235">
        <v>39</v>
      </c>
      <c r="K27" s="235">
        <v>58</v>
      </c>
      <c r="L27" s="191">
        <f t="shared" si="2"/>
        <v>561</v>
      </c>
      <c r="M27" s="235">
        <v>234</v>
      </c>
      <c r="N27" s="235">
        <v>327</v>
      </c>
      <c r="O27" s="191">
        <f t="shared" si="3"/>
        <v>135</v>
      </c>
      <c r="P27" s="235">
        <v>68</v>
      </c>
      <c r="Q27" s="235">
        <v>67</v>
      </c>
      <c r="R27" s="191">
        <f t="shared" si="5"/>
        <v>57</v>
      </c>
      <c r="S27" s="235">
        <v>26</v>
      </c>
      <c r="T27" s="235">
        <v>31</v>
      </c>
      <c r="U27" s="191">
        <v>0</v>
      </c>
      <c r="V27" s="235">
        <v>0</v>
      </c>
      <c r="W27" s="235">
        <v>0</v>
      </c>
      <c r="X27" s="173">
        <f t="shared" si="7"/>
        <v>6</v>
      </c>
      <c r="Y27" s="22">
        <v>0</v>
      </c>
      <c r="Z27" s="237">
        <v>6</v>
      </c>
      <c r="AA27" s="235"/>
      <c r="AB27" s="235"/>
    </row>
    <row r="28" spans="1:28" x14ac:dyDescent="0.3">
      <c r="A28">
        <v>19</v>
      </c>
      <c r="B28" s="5" t="s">
        <v>13</v>
      </c>
      <c r="C28" s="173">
        <v>103</v>
      </c>
      <c r="D28" s="127">
        <v>53</v>
      </c>
      <c r="E28" s="238">
        <v>50</v>
      </c>
      <c r="F28" s="173">
        <f t="shared" si="1"/>
        <v>31</v>
      </c>
      <c r="G28" s="127">
        <v>16</v>
      </c>
      <c r="H28" s="127">
        <v>15</v>
      </c>
      <c r="I28" s="191">
        <f t="shared" si="4"/>
        <v>5</v>
      </c>
      <c r="J28" s="235">
        <v>3</v>
      </c>
      <c r="K28" s="235">
        <v>2</v>
      </c>
      <c r="L28" s="191">
        <f t="shared" si="2"/>
        <v>48</v>
      </c>
      <c r="M28" s="235">
        <v>25</v>
      </c>
      <c r="N28" s="235">
        <v>23</v>
      </c>
      <c r="O28" s="191">
        <f t="shared" si="3"/>
        <v>6</v>
      </c>
      <c r="P28" s="235">
        <v>3</v>
      </c>
      <c r="Q28" s="235">
        <v>3</v>
      </c>
      <c r="R28" s="191">
        <f t="shared" si="5"/>
        <v>12</v>
      </c>
      <c r="S28" s="235">
        <v>6</v>
      </c>
      <c r="T28" s="235">
        <v>6</v>
      </c>
      <c r="U28" s="191">
        <v>0</v>
      </c>
      <c r="V28" s="235">
        <v>0</v>
      </c>
      <c r="W28" s="235">
        <v>0</v>
      </c>
      <c r="X28" s="173">
        <f t="shared" si="7"/>
        <v>1</v>
      </c>
      <c r="Y28" s="235">
        <v>0</v>
      </c>
      <c r="Z28" s="237">
        <v>1</v>
      </c>
      <c r="AA28" s="235"/>
      <c r="AB28" s="235"/>
    </row>
    <row r="29" spans="1:28" x14ac:dyDescent="0.3">
      <c r="A29">
        <v>20</v>
      </c>
      <c r="B29" s="5" t="s">
        <v>14</v>
      </c>
      <c r="C29" s="173">
        <v>279</v>
      </c>
      <c r="D29" s="127">
        <v>115</v>
      </c>
      <c r="E29" s="238">
        <v>164</v>
      </c>
      <c r="F29" s="173">
        <f t="shared" si="1"/>
        <v>81</v>
      </c>
      <c r="G29" s="127">
        <v>36</v>
      </c>
      <c r="H29" s="127">
        <v>45</v>
      </c>
      <c r="I29" s="191">
        <f t="shared" si="4"/>
        <v>57</v>
      </c>
      <c r="J29" s="235">
        <v>26</v>
      </c>
      <c r="K29" s="235">
        <v>31</v>
      </c>
      <c r="L29" s="191">
        <f t="shared" si="2"/>
        <v>118</v>
      </c>
      <c r="M29" s="235">
        <v>47</v>
      </c>
      <c r="N29" s="235">
        <v>71</v>
      </c>
      <c r="O29" s="191">
        <f t="shared" si="3"/>
        <v>9</v>
      </c>
      <c r="P29" s="189">
        <v>2</v>
      </c>
      <c r="Q29" s="192">
        <v>7</v>
      </c>
      <c r="R29" s="191">
        <f t="shared" si="5"/>
        <v>12</v>
      </c>
      <c r="S29" s="235">
        <v>3</v>
      </c>
      <c r="T29" s="235">
        <v>9</v>
      </c>
      <c r="U29" s="191">
        <v>1</v>
      </c>
      <c r="V29" s="22">
        <v>1</v>
      </c>
      <c r="W29" s="199">
        <v>0</v>
      </c>
      <c r="X29" s="173">
        <f t="shared" si="7"/>
        <v>1</v>
      </c>
      <c r="Y29" s="22">
        <v>0</v>
      </c>
      <c r="Z29" s="237">
        <v>1</v>
      </c>
      <c r="AA29" s="235"/>
      <c r="AB29" s="235"/>
    </row>
    <row r="30" spans="1:28" x14ac:dyDescent="0.3">
      <c r="A30">
        <v>21</v>
      </c>
      <c r="B30" s="5" t="s">
        <v>279</v>
      </c>
      <c r="C30" s="173">
        <v>78</v>
      </c>
      <c r="D30" s="127">
        <v>39</v>
      </c>
      <c r="E30" s="238">
        <v>39</v>
      </c>
      <c r="F30" s="173">
        <f t="shared" si="1"/>
        <v>25</v>
      </c>
      <c r="G30" s="127">
        <v>16</v>
      </c>
      <c r="H30" s="127">
        <v>9</v>
      </c>
      <c r="I30" s="191">
        <f t="shared" si="4"/>
        <v>17</v>
      </c>
      <c r="J30" s="235">
        <v>8</v>
      </c>
      <c r="K30" s="235">
        <v>9</v>
      </c>
      <c r="L30" s="191">
        <f t="shared" si="2"/>
        <v>31</v>
      </c>
      <c r="M30" s="235">
        <v>12</v>
      </c>
      <c r="N30" s="235">
        <v>19</v>
      </c>
      <c r="O30" s="191">
        <f t="shared" si="3"/>
        <v>1</v>
      </c>
      <c r="P30" s="235">
        <v>1</v>
      </c>
      <c r="Q30" s="235">
        <v>0</v>
      </c>
      <c r="R30" s="191">
        <f t="shared" si="5"/>
        <v>4</v>
      </c>
      <c r="S30" s="235">
        <v>2</v>
      </c>
      <c r="T30" s="235">
        <v>2</v>
      </c>
      <c r="U30" s="191">
        <v>0</v>
      </c>
      <c r="V30" s="235">
        <v>0</v>
      </c>
      <c r="W30" s="235">
        <v>0</v>
      </c>
      <c r="X30" s="173">
        <f t="shared" si="7"/>
        <v>0</v>
      </c>
      <c r="Y30" s="22">
        <v>0</v>
      </c>
      <c r="Z30" s="260">
        <v>0</v>
      </c>
      <c r="AA30" s="235"/>
      <c r="AB30" s="235"/>
    </row>
    <row r="31" spans="1:28" x14ac:dyDescent="0.3">
      <c r="A31">
        <v>22</v>
      </c>
      <c r="B31" s="5" t="s">
        <v>280</v>
      </c>
      <c r="C31" s="173">
        <v>141</v>
      </c>
      <c r="D31" s="127">
        <v>58</v>
      </c>
      <c r="E31" s="238">
        <v>83</v>
      </c>
      <c r="F31" s="173">
        <f t="shared" si="1"/>
        <v>29</v>
      </c>
      <c r="G31" s="127">
        <v>12</v>
      </c>
      <c r="H31" s="127">
        <v>17</v>
      </c>
      <c r="I31" s="191">
        <f t="shared" si="4"/>
        <v>1</v>
      </c>
      <c r="J31" s="235">
        <v>1</v>
      </c>
      <c r="K31" s="235">
        <v>0</v>
      </c>
      <c r="L31" s="191">
        <f t="shared" si="2"/>
        <v>82</v>
      </c>
      <c r="M31" s="235">
        <v>33</v>
      </c>
      <c r="N31" s="235">
        <v>49</v>
      </c>
      <c r="O31" s="191">
        <f t="shared" si="3"/>
        <v>17</v>
      </c>
      <c r="P31" s="189">
        <v>7</v>
      </c>
      <c r="Q31" s="192">
        <v>10</v>
      </c>
      <c r="R31" s="191">
        <f t="shared" si="5"/>
        <v>7</v>
      </c>
      <c r="S31" s="235">
        <v>4</v>
      </c>
      <c r="T31" s="235">
        <v>3</v>
      </c>
      <c r="U31" s="191">
        <v>0</v>
      </c>
      <c r="V31" s="235">
        <v>0</v>
      </c>
      <c r="W31" s="235">
        <v>0</v>
      </c>
      <c r="X31" s="173">
        <f t="shared" si="7"/>
        <v>5</v>
      </c>
      <c r="Y31" s="22">
        <v>1</v>
      </c>
      <c r="Z31" s="237">
        <v>4</v>
      </c>
      <c r="AA31" s="235"/>
      <c r="AB31" s="235"/>
    </row>
    <row r="32" spans="1:28" x14ac:dyDescent="0.3">
      <c r="A32">
        <v>23</v>
      </c>
      <c r="B32" s="5" t="s">
        <v>153</v>
      </c>
      <c r="C32" s="173">
        <v>12</v>
      </c>
      <c r="D32" s="127">
        <v>4</v>
      </c>
      <c r="E32" s="238">
        <v>8</v>
      </c>
      <c r="F32" s="173">
        <f t="shared" si="1"/>
        <v>5</v>
      </c>
      <c r="G32" s="127">
        <v>2</v>
      </c>
      <c r="H32" s="127">
        <v>3</v>
      </c>
      <c r="I32" s="191">
        <f t="shared" si="4"/>
        <v>0</v>
      </c>
      <c r="J32" s="235">
        <v>0</v>
      </c>
      <c r="K32" s="235">
        <v>0</v>
      </c>
      <c r="L32" s="191">
        <f t="shared" si="2"/>
        <v>7</v>
      </c>
      <c r="M32" s="235">
        <v>2</v>
      </c>
      <c r="N32" s="235">
        <v>5</v>
      </c>
      <c r="O32" s="191">
        <f t="shared" si="3"/>
        <v>0</v>
      </c>
      <c r="P32" s="235">
        <v>0</v>
      </c>
      <c r="Q32" s="235">
        <v>0</v>
      </c>
      <c r="R32" s="191">
        <f t="shared" si="5"/>
        <v>0</v>
      </c>
      <c r="S32" s="198">
        <v>0</v>
      </c>
      <c r="T32" s="199">
        <v>0</v>
      </c>
      <c r="U32" s="191">
        <v>0</v>
      </c>
      <c r="V32" s="235">
        <v>0</v>
      </c>
      <c r="W32" s="235">
        <v>0</v>
      </c>
      <c r="X32" s="173">
        <f t="shared" si="7"/>
        <v>0</v>
      </c>
      <c r="Y32" s="22">
        <v>0</v>
      </c>
      <c r="Z32" s="260">
        <v>0</v>
      </c>
      <c r="AA32" s="235"/>
      <c r="AB32" s="235"/>
    </row>
    <row r="33" spans="1:28" x14ac:dyDescent="0.3">
      <c r="A33">
        <v>24</v>
      </c>
      <c r="B33" s="5" t="s">
        <v>15</v>
      </c>
      <c r="C33" s="173">
        <v>213</v>
      </c>
      <c r="D33" s="127">
        <v>84</v>
      </c>
      <c r="E33" s="238">
        <v>129</v>
      </c>
      <c r="F33" s="173">
        <f t="shared" si="1"/>
        <v>35</v>
      </c>
      <c r="G33" s="127">
        <v>15</v>
      </c>
      <c r="H33" s="127">
        <v>20</v>
      </c>
      <c r="I33" s="191">
        <f t="shared" si="4"/>
        <v>13</v>
      </c>
      <c r="J33" s="235">
        <v>7</v>
      </c>
      <c r="K33" s="235">
        <v>6</v>
      </c>
      <c r="L33" s="191">
        <f t="shared" si="2"/>
        <v>145</v>
      </c>
      <c r="M33" s="235">
        <v>52</v>
      </c>
      <c r="N33" s="235">
        <v>93</v>
      </c>
      <c r="O33" s="191">
        <f t="shared" si="3"/>
        <v>15</v>
      </c>
      <c r="P33" s="189">
        <v>9</v>
      </c>
      <c r="Q33" s="192">
        <v>6</v>
      </c>
      <c r="R33" s="191">
        <f t="shared" si="5"/>
        <v>1</v>
      </c>
      <c r="S33" s="198">
        <v>0</v>
      </c>
      <c r="T33" s="199">
        <v>1</v>
      </c>
      <c r="U33" s="191">
        <v>1</v>
      </c>
      <c r="V33" s="198">
        <v>1</v>
      </c>
      <c r="W33" s="199">
        <v>0</v>
      </c>
      <c r="X33" s="173">
        <f t="shared" si="7"/>
        <v>3</v>
      </c>
      <c r="Y33" s="22">
        <v>0</v>
      </c>
      <c r="Z33" s="237">
        <v>3</v>
      </c>
      <c r="AA33" s="235"/>
      <c r="AB33" s="235"/>
    </row>
    <row r="34" spans="1:28" x14ac:dyDescent="0.3">
      <c r="A34">
        <v>25</v>
      </c>
      <c r="B34" s="5" t="s">
        <v>16</v>
      </c>
      <c r="C34" s="173">
        <v>33</v>
      </c>
      <c r="D34" s="127">
        <v>16</v>
      </c>
      <c r="E34" s="238">
        <v>17</v>
      </c>
      <c r="F34" s="173">
        <f t="shared" si="1"/>
        <v>7</v>
      </c>
      <c r="G34" s="127">
        <v>4</v>
      </c>
      <c r="H34" s="127">
        <v>3</v>
      </c>
      <c r="I34" s="191">
        <v>7</v>
      </c>
      <c r="J34" s="235">
        <v>6</v>
      </c>
      <c r="K34" s="235">
        <v>1</v>
      </c>
      <c r="L34" s="191">
        <f t="shared" si="2"/>
        <v>19</v>
      </c>
      <c r="M34" s="235">
        <v>6</v>
      </c>
      <c r="N34" s="235">
        <v>13</v>
      </c>
      <c r="O34" s="191">
        <f t="shared" si="3"/>
        <v>0</v>
      </c>
      <c r="P34" s="235">
        <v>0</v>
      </c>
      <c r="Q34" s="235">
        <v>0</v>
      </c>
      <c r="R34" s="191">
        <f t="shared" si="5"/>
        <v>0</v>
      </c>
      <c r="S34" s="22">
        <v>0</v>
      </c>
      <c r="T34" s="199">
        <v>0</v>
      </c>
      <c r="U34" s="191">
        <v>0</v>
      </c>
      <c r="V34" s="235">
        <v>0</v>
      </c>
      <c r="W34" s="235">
        <v>0</v>
      </c>
      <c r="X34" s="173">
        <f t="shared" si="7"/>
        <v>0</v>
      </c>
      <c r="Y34" s="22">
        <v>0</v>
      </c>
      <c r="Z34" s="260">
        <v>0</v>
      </c>
      <c r="AA34" s="235"/>
      <c r="AB34" s="235"/>
    </row>
    <row r="35" spans="1:28" x14ac:dyDescent="0.3">
      <c r="A35">
        <v>26</v>
      </c>
      <c r="B35" s="5" t="s">
        <v>17</v>
      </c>
      <c r="C35" s="173">
        <v>31</v>
      </c>
      <c r="D35" s="127">
        <v>16</v>
      </c>
      <c r="E35" s="238">
        <v>15</v>
      </c>
      <c r="F35" s="173">
        <f t="shared" si="1"/>
        <v>14</v>
      </c>
      <c r="G35" s="127">
        <v>7</v>
      </c>
      <c r="H35" s="127">
        <v>7</v>
      </c>
      <c r="I35" s="191">
        <f t="shared" si="4"/>
        <v>3</v>
      </c>
      <c r="J35" s="235">
        <v>0</v>
      </c>
      <c r="K35" s="235">
        <v>3</v>
      </c>
      <c r="L35" s="191">
        <f t="shared" si="2"/>
        <v>12</v>
      </c>
      <c r="M35" s="235">
        <v>8</v>
      </c>
      <c r="N35" s="235">
        <v>4</v>
      </c>
      <c r="O35" s="191">
        <f t="shared" si="3"/>
        <v>1</v>
      </c>
      <c r="P35" s="235">
        <v>1</v>
      </c>
      <c r="Q35" s="235">
        <v>0</v>
      </c>
      <c r="R35" s="191">
        <f t="shared" si="5"/>
        <v>1</v>
      </c>
      <c r="S35" s="22">
        <v>0</v>
      </c>
      <c r="T35" s="199">
        <v>1</v>
      </c>
      <c r="U35" s="191">
        <v>0</v>
      </c>
      <c r="V35" s="235">
        <v>0</v>
      </c>
      <c r="W35" s="235">
        <v>0</v>
      </c>
      <c r="X35" s="173">
        <f t="shared" si="7"/>
        <v>0</v>
      </c>
      <c r="Y35" s="22">
        <v>0</v>
      </c>
      <c r="Z35" s="260">
        <v>0</v>
      </c>
      <c r="AA35" s="235"/>
      <c r="AB35" s="235"/>
    </row>
    <row r="36" spans="1:28" x14ac:dyDescent="0.3">
      <c r="A36">
        <v>27</v>
      </c>
      <c r="B36" s="5" t="s">
        <v>18</v>
      </c>
      <c r="C36" s="173">
        <v>16</v>
      </c>
      <c r="D36" s="127">
        <v>14</v>
      </c>
      <c r="E36" s="238">
        <v>2</v>
      </c>
      <c r="F36" s="173">
        <f t="shared" si="1"/>
        <v>1</v>
      </c>
      <c r="G36" s="127">
        <v>0</v>
      </c>
      <c r="H36" s="127">
        <v>1</v>
      </c>
      <c r="I36" s="191">
        <f t="shared" si="4"/>
        <v>1</v>
      </c>
      <c r="J36" s="235">
        <v>0</v>
      </c>
      <c r="K36" s="235">
        <v>1</v>
      </c>
      <c r="L36" s="191">
        <f t="shared" si="2"/>
        <v>0</v>
      </c>
      <c r="M36" s="235">
        <v>0</v>
      </c>
      <c r="N36" s="235">
        <v>0</v>
      </c>
      <c r="O36" s="191">
        <f t="shared" si="3"/>
        <v>14</v>
      </c>
      <c r="P36" s="189">
        <v>14</v>
      </c>
      <c r="Q36" s="192">
        <v>0</v>
      </c>
      <c r="R36" s="191">
        <f t="shared" si="5"/>
        <v>0</v>
      </c>
      <c r="S36" s="235">
        <v>0</v>
      </c>
      <c r="T36" s="235">
        <v>0</v>
      </c>
      <c r="U36" s="191">
        <v>0</v>
      </c>
      <c r="V36" s="235">
        <v>0</v>
      </c>
      <c r="W36" s="235">
        <v>0</v>
      </c>
      <c r="X36" s="173">
        <f t="shared" si="7"/>
        <v>0</v>
      </c>
      <c r="Y36" s="22">
        <v>0</v>
      </c>
      <c r="Z36" s="260">
        <v>0</v>
      </c>
      <c r="AA36" s="235"/>
      <c r="AB36" s="235"/>
    </row>
    <row r="37" spans="1:28" x14ac:dyDescent="0.3">
      <c r="A37">
        <v>28</v>
      </c>
      <c r="B37" s="5" t="s">
        <v>19</v>
      </c>
      <c r="C37" s="173">
        <v>18</v>
      </c>
      <c r="D37" s="127">
        <v>13</v>
      </c>
      <c r="E37" s="238">
        <v>5</v>
      </c>
      <c r="F37" s="173">
        <f t="shared" si="1"/>
        <v>13</v>
      </c>
      <c r="G37" s="127">
        <v>9</v>
      </c>
      <c r="H37" s="127">
        <v>4</v>
      </c>
      <c r="I37" s="191">
        <f t="shared" si="4"/>
        <v>1</v>
      </c>
      <c r="J37" s="235">
        <v>1</v>
      </c>
      <c r="K37" s="235">
        <v>0</v>
      </c>
      <c r="L37" s="191">
        <f t="shared" si="2"/>
        <v>4</v>
      </c>
      <c r="M37" s="189">
        <v>3</v>
      </c>
      <c r="N37" s="192">
        <v>1</v>
      </c>
      <c r="O37" s="191">
        <f t="shared" si="3"/>
        <v>0</v>
      </c>
      <c r="P37" s="190">
        <v>0</v>
      </c>
      <c r="Q37" s="192">
        <v>0</v>
      </c>
      <c r="R37" s="191">
        <f t="shared" si="5"/>
        <v>0</v>
      </c>
      <c r="S37" s="235">
        <v>0</v>
      </c>
      <c r="T37" s="235">
        <v>0</v>
      </c>
      <c r="U37" s="191">
        <v>0</v>
      </c>
      <c r="V37" s="235">
        <v>0</v>
      </c>
      <c r="W37" s="235">
        <v>0</v>
      </c>
      <c r="X37" s="173">
        <f t="shared" si="7"/>
        <v>0</v>
      </c>
      <c r="Y37" s="22">
        <v>0</v>
      </c>
      <c r="Z37" s="260">
        <v>0</v>
      </c>
      <c r="AA37" s="235"/>
      <c r="AB37" s="235"/>
    </row>
    <row r="38" spans="1:28" x14ac:dyDescent="0.3">
      <c r="A38">
        <v>29</v>
      </c>
      <c r="B38" s="5" t="s">
        <v>281</v>
      </c>
      <c r="C38" s="173">
        <v>217</v>
      </c>
      <c r="D38" s="127">
        <v>92</v>
      </c>
      <c r="E38" s="238">
        <v>125</v>
      </c>
      <c r="F38" s="173">
        <f t="shared" si="1"/>
        <v>63</v>
      </c>
      <c r="G38" s="127">
        <v>31</v>
      </c>
      <c r="H38" s="127">
        <v>32</v>
      </c>
      <c r="I38" s="191">
        <f t="shared" si="4"/>
        <v>26</v>
      </c>
      <c r="J38" s="235">
        <v>12</v>
      </c>
      <c r="K38" s="235">
        <v>14</v>
      </c>
      <c r="L38" s="191">
        <f t="shared" si="2"/>
        <v>116</v>
      </c>
      <c r="M38" s="235">
        <v>43</v>
      </c>
      <c r="N38" s="235">
        <v>73</v>
      </c>
      <c r="O38" s="191">
        <f t="shared" si="3"/>
        <v>7</v>
      </c>
      <c r="P38" s="235">
        <v>3</v>
      </c>
      <c r="Q38" s="235">
        <v>4</v>
      </c>
      <c r="R38" s="191">
        <f t="shared" si="5"/>
        <v>4</v>
      </c>
      <c r="S38" s="235">
        <v>3</v>
      </c>
      <c r="T38" s="235">
        <v>1</v>
      </c>
      <c r="U38" s="191">
        <v>1</v>
      </c>
      <c r="V38" s="235">
        <v>0</v>
      </c>
      <c r="W38" s="235">
        <v>1</v>
      </c>
      <c r="X38" s="173">
        <f t="shared" si="7"/>
        <v>0</v>
      </c>
      <c r="Y38" s="22">
        <v>0</v>
      </c>
      <c r="Z38" s="260">
        <v>0</v>
      </c>
      <c r="AA38" s="235"/>
      <c r="AB38" s="235"/>
    </row>
    <row r="39" spans="1:28" x14ac:dyDescent="0.3">
      <c r="A39">
        <v>30</v>
      </c>
      <c r="B39" s="5" t="s">
        <v>282</v>
      </c>
      <c r="C39" s="173">
        <v>5</v>
      </c>
      <c r="D39" s="127">
        <v>1</v>
      </c>
      <c r="E39" s="238">
        <v>4</v>
      </c>
      <c r="F39" s="173">
        <f t="shared" si="1"/>
        <v>5</v>
      </c>
      <c r="G39" s="127">
        <v>1</v>
      </c>
      <c r="H39" s="127">
        <v>4</v>
      </c>
      <c r="I39" s="191">
        <f t="shared" si="4"/>
        <v>0</v>
      </c>
      <c r="J39" s="190">
        <v>0</v>
      </c>
      <c r="K39" s="192">
        <v>0</v>
      </c>
      <c r="L39" s="191">
        <f t="shared" si="2"/>
        <v>0</v>
      </c>
      <c r="M39" s="235">
        <v>0</v>
      </c>
      <c r="N39" s="235">
        <v>0</v>
      </c>
      <c r="O39" s="191">
        <f t="shared" si="3"/>
        <v>0</v>
      </c>
      <c r="P39" s="235">
        <v>0</v>
      </c>
      <c r="Q39" s="235">
        <v>0</v>
      </c>
      <c r="R39" s="191">
        <f t="shared" si="5"/>
        <v>0</v>
      </c>
      <c r="S39" s="235">
        <v>0</v>
      </c>
      <c r="T39" s="235">
        <v>0</v>
      </c>
      <c r="U39" s="191">
        <v>0</v>
      </c>
      <c r="V39" s="235">
        <v>0</v>
      </c>
      <c r="W39" s="235">
        <v>0</v>
      </c>
      <c r="X39" s="173">
        <f t="shared" si="7"/>
        <v>0</v>
      </c>
      <c r="Y39" s="22">
        <v>0</v>
      </c>
      <c r="Z39" s="260">
        <v>0</v>
      </c>
      <c r="AA39" s="235"/>
      <c r="AB39" s="235"/>
    </row>
    <row r="40" spans="1:28" x14ac:dyDescent="0.3">
      <c r="A40">
        <v>31</v>
      </c>
      <c r="B40" s="5" t="s">
        <v>20</v>
      </c>
      <c r="C40" s="173">
        <v>105</v>
      </c>
      <c r="D40" s="127">
        <v>84</v>
      </c>
      <c r="E40" s="238">
        <v>21</v>
      </c>
      <c r="F40" s="173">
        <f t="shared" si="1"/>
        <v>19</v>
      </c>
      <c r="G40" s="127">
        <v>9</v>
      </c>
      <c r="H40" s="127">
        <v>10</v>
      </c>
      <c r="I40" s="191">
        <f t="shared" si="4"/>
        <v>5</v>
      </c>
      <c r="J40" s="189">
        <v>3</v>
      </c>
      <c r="K40" s="192">
        <v>2</v>
      </c>
      <c r="L40" s="191">
        <f t="shared" si="2"/>
        <v>26</v>
      </c>
      <c r="M40" s="235">
        <v>22</v>
      </c>
      <c r="N40" s="235">
        <v>4</v>
      </c>
      <c r="O40" s="191">
        <f t="shared" si="3"/>
        <v>31</v>
      </c>
      <c r="P40" s="190">
        <v>31</v>
      </c>
      <c r="Q40" s="192">
        <v>0</v>
      </c>
      <c r="R40" s="191">
        <f t="shared" si="5"/>
        <v>23</v>
      </c>
      <c r="S40" s="198">
        <v>18</v>
      </c>
      <c r="T40" s="199">
        <v>5</v>
      </c>
      <c r="U40" s="191">
        <v>1</v>
      </c>
      <c r="V40" s="22">
        <v>1</v>
      </c>
      <c r="W40" s="199">
        <v>0</v>
      </c>
      <c r="X40" s="173">
        <f t="shared" si="7"/>
        <v>0</v>
      </c>
      <c r="Y40" s="22">
        <v>0</v>
      </c>
      <c r="Z40" s="260">
        <v>0</v>
      </c>
      <c r="AA40" s="235"/>
      <c r="AB40" s="235"/>
    </row>
    <row r="41" spans="1:28" x14ac:dyDescent="0.3">
      <c r="A41">
        <v>32</v>
      </c>
      <c r="B41" s="5" t="s">
        <v>283</v>
      </c>
      <c r="C41" s="173">
        <v>8</v>
      </c>
      <c r="D41" s="127">
        <v>1</v>
      </c>
      <c r="E41" s="238">
        <v>7</v>
      </c>
      <c r="F41" s="173">
        <f t="shared" si="1"/>
        <v>3</v>
      </c>
      <c r="G41" s="127">
        <v>0</v>
      </c>
      <c r="H41" s="127">
        <v>3</v>
      </c>
      <c r="I41" s="191">
        <f t="shared" si="4"/>
        <v>0</v>
      </c>
      <c r="J41" s="235">
        <v>0</v>
      </c>
      <c r="K41" s="235">
        <v>0</v>
      </c>
      <c r="L41" s="191">
        <f t="shared" si="2"/>
        <v>2</v>
      </c>
      <c r="M41" s="235">
        <v>1</v>
      </c>
      <c r="N41" s="235">
        <v>1</v>
      </c>
      <c r="O41" s="191">
        <f t="shared" si="3"/>
        <v>3</v>
      </c>
      <c r="P41" s="235">
        <v>0</v>
      </c>
      <c r="Q41" s="235">
        <v>3</v>
      </c>
      <c r="R41" s="191">
        <f t="shared" si="5"/>
        <v>0</v>
      </c>
      <c r="S41" s="235">
        <v>0</v>
      </c>
      <c r="T41" s="235">
        <v>0</v>
      </c>
      <c r="U41" s="191">
        <v>0</v>
      </c>
      <c r="V41" s="235">
        <v>0</v>
      </c>
      <c r="W41" s="235">
        <v>0</v>
      </c>
      <c r="X41" s="173">
        <f t="shared" si="7"/>
        <v>0</v>
      </c>
      <c r="Y41" s="22">
        <v>0</v>
      </c>
      <c r="Z41" s="260">
        <v>0</v>
      </c>
      <c r="AA41" s="235"/>
      <c r="AB41" s="235"/>
    </row>
    <row r="42" spans="1:28" x14ac:dyDescent="0.3">
      <c r="A42">
        <v>33</v>
      </c>
      <c r="B42" s="5" t="s">
        <v>21</v>
      </c>
      <c r="C42" s="173">
        <v>4</v>
      </c>
      <c r="D42" s="127">
        <v>2</v>
      </c>
      <c r="E42" s="238">
        <v>2</v>
      </c>
      <c r="F42" s="173">
        <f t="shared" si="1"/>
        <v>0</v>
      </c>
      <c r="G42" s="127">
        <v>0</v>
      </c>
      <c r="H42" s="127">
        <v>0</v>
      </c>
      <c r="I42" s="191">
        <f t="shared" si="4"/>
        <v>0</v>
      </c>
      <c r="J42" s="190">
        <v>0</v>
      </c>
      <c r="K42" s="192">
        <v>0</v>
      </c>
      <c r="L42" s="191">
        <f t="shared" si="2"/>
        <v>4</v>
      </c>
      <c r="M42" s="235">
        <v>2</v>
      </c>
      <c r="N42" s="235">
        <v>2</v>
      </c>
      <c r="O42" s="191">
        <f t="shared" si="3"/>
        <v>0</v>
      </c>
      <c r="P42" s="235">
        <v>0</v>
      </c>
      <c r="Q42" s="235">
        <v>0</v>
      </c>
      <c r="R42" s="191">
        <f t="shared" si="5"/>
        <v>0</v>
      </c>
      <c r="S42" s="22">
        <v>0</v>
      </c>
      <c r="T42" s="199">
        <v>0</v>
      </c>
      <c r="U42" s="191">
        <v>0</v>
      </c>
      <c r="V42" s="235">
        <v>0</v>
      </c>
      <c r="W42" s="235">
        <v>0</v>
      </c>
      <c r="X42" s="173">
        <f t="shared" si="7"/>
        <v>0</v>
      </c>
      <c r="Y42" s="22">
        <v>0</v>
      </c>
      <c r="Z42" s="260">
        <v>0</v>
      </c>
      <c r="AA42" s="235"/>
      <c r="AB42" s="235"/>
    </row>
    <row r="43" spans="1:28" x14ac:dyDescent="0.3">
      <c r="A43">
        <v>34</v>
      </c>
      <c r="B43" s="5" t="s">
        <v>22</v>
      </c>
      <c r="C43" s="173">
        <v>174</v>
      </c>
      <c r="D43" s="127">
        <v>72</v>
      </c>
      <c r="E43" s="238">
        <v>102</v>
      </c>
      <c r="F43" s="173">
        <f t="shared" si="1"/>
        <v>38</v>
      </c>
      <c r="G43" s="127">
        <v>17</v>
      </c>
      <c r="H43" s="127">
        <v>21</v>
      </c>
      <c r="I43" s="191">
        <f t="shared" si="4"/>
        <v>42</v>
      </c>
      <c r="J43" s="190">
        <v>15</v>
      </c>
      <c r="K43" s="192">
        <v>27</v>
      </c>
      <c r="L43" s="191">
        <f t="shared" si="2"/>
        <v>80</v>
      </c>
      <c r="M43" s="235">
        <v>35</v>
      </c>
      <c r="N43" s="235">
        <v>45</v>
      </c>
      <c r="O43" s="191">
        <f t="shared" si="3"/>
        <v>10</v>
      </c>
      <c r="P43" s="190">
        <v>4</v>
      </c>
      <c r="Q43" s="192">
        <v>6</v>
      </c>
      <c r="R43" s="191">
        <f t="shared" si="5"/>
        <v>4</v>
      </c>
      <c r="S43" s="22">
        <v>1</v>
      </c>
      <c r="T43" s="199">
        <v>3</v>
      </c>
      <c r="U43" s="191">
        <v>0</v>
      </c>
      <c r="V43" s="235">
        <v>0</v>
      </c>
      <c r="W43" s="235">
        <v>0</v>
      </c>
      <c r="X43" s="173">
        <f t="shared" si="7"/>
        <v>0</v>
      </c>
      <c r="Y43" s="22">
        <v>0</v>
      </c>
      <c r="Z43" s="260">
        <v>0</v>
      </c>
      <c r="AA43" s="235"/>
      <c r="AB43" s="235"/>
    </row>
    <row r="44" spans="1:28" x14ac:dyDescent="0.3">
      <c r="A44">
        <v>35</v>
      </c>
      <c r="B44" s="5" t="s">
        <v>23</v>
      </c>
      <c r="C44" s="173">
        <v>35</v>
      </c>
      <c r="D44" s="127">
        <v>19</v>
      </c>
      <c r="E44" s="238">
        <v>16</v>
      </c>
      <c r="F44" s="173">
        <f t="shared" si="1"/>
        <v>3</v>
      </c>
      <c r="G44" s="127">
        <v>3</v>
      </c>
      <c r="H44" s="127">
        <v>0</v>
      </c>
      <c r="I44" s="191">
        <f t="shared" si="4"/>
        <v>8</v>
      </c>
      <c r="J44" s="235">
        <v>2</v>
      </c>
      <c r="K44" s="235">
        <v>6</v>
      </c>
      <c r="L44" s="191">
        <f t="shared" si="2"/>
        <v>21</v>
      </c>
      <c r="M44" s="235">
        <v>11</v>
      </c>
      <c r="N44" s="235">
        <v>10</v>
      </c>
      <c r="O44" s="191">
        <f t="shared" si="3"/>
        <v>3</v>
      </c>
      <c r="P44" s="235">
        <v>3</v>
      </c>
      <c r="Q44" s="235">
        <v>0</v>
      </c>
      <c r="R44" s="191">
        <f t="shared" si="5"/>
        <v>0</v>
      </c>
      <c r="S44" s="235">
        <v>0</v>
      </c>
      <c r="T44" s="235">
        <v>0</v>
      </c>
      <c r="U44" s="191">
        <v>0</v>
      </c>
      <c r="V44" s="235">
        <v>0</v>
      </c>
      <c r="W44" s="235">
        <v>0</v>
      </c>
      <c r="X44" s="173">
        <f t="shared" si="7"/>
        <v>0</v>
      </c>
      <c r="Y44" s="22">
        <v>0</v>
      </c>
      <c r="Z44" s="260">
        <v>0</v>
      </c>
      <c r="AA44" s="235"/>
      <c r="AB44" s="235"/>
    </row>
    <row r="45" spans="1:28" x14ac:dyDescent="0.3">
      <c r="A45">
        <v>36</v>
      </c>
      <c r="B45" s="5" t="s">
        <v>24</v>
      </c>
      <c r="C45" s="173">
        <v>429</v>
      </c>
      <c r="D45" s="127">
        <v>199</v>
      </c>
      <c r="E45" s="238">
        <v>230</v>
      </c>
      <c r="F45" s="173">
        <f t="shared" si="1"/>
        <v>119</v>
      </c>
      <c r="G45" s="127">
        <v>60</v>
      </c>
      <c r="H45" s="127">
        <v>59</v>
      </c>
      <c r="I45" s="191">
        <f t="shared" si="4"/>
        <v>90</v>
      </c>
      <c r="J45" s="235">
        <v>36</v>
      </c>
      <c r="K45" s="235">
        <v>54</v>
      </c>
      <c r="L45" s="191">
        <f t="shared" si="2"/>
        <v>172</v>
      </c>
      <c r="M45" s="235">
        <v>72</v>
      </c>
      <c r="N45" s="235">
        <v>100</v>
      </c>
      <c r="O45" s="191">
        <f t="shared" si="3"/>
        <v>31</v>
      </c>
      <c r="P45" s="190">
        <v>23</v>
      </c>
      <c r="Q45" s="192">
        <v>8</v>
      </c>
      <c r="R45" s="191">
        <f t="shared" si="5"/>
        <v>16</v>
      </c>
      <c r="S45" s="22">
        <v>7</v>
      </c>
      <c r="T45" s="199">
        <v>9</v>
      </c>
      <c r="U45" s="191">
        <v>1</v>
      </c>
      <c r="V45" s="22">
        <v>1</v>
      </c>
      <c r="W45" s="199">
        <v>0</v>
      </c>
      <c r="X45" s="173">
        <f t="shared" si="7"/>
        <v>0</v>
      </c>
      <c r="Y45" s="22">
        <v>0</v>
      </c>
      <c r="Z45" s="260">
        <v>0</v>
      </c>
      <c r="AA45" s="235"/>
      <c r="AB45" s="235"/>
    </row>
    <row r="46" spans="1:28" x14ac:dyDescent="0.3">
      <c r="A46">
        <v>37</v>
      </c>
      <c r="B46" s="5" t="s">
        <v>25</v>
      </c>
      <c r="C46" s="173">
        <v>2</v>
      </c>
      <c r="D46" s="127">
        <v>0</v>
      </c>
      <c r="E46" s="238">
        <v>2</v>
      </c>
      <c r="F46" s="173">
        <f t="shared" si="1"/>
        <v>0</v>
      </c>
      <c r="G46" s="127">
        <v>0</v>
      </c>
      <c r="H46" s="127">
        <v>0</v>
      </c>
      <c r="I46" s="191">
        <f t="shared" si="4"/>
        <v>0</v>
      </c>
      <c r="J46" s="235">
        <v>0</v>
      </c>
      <c r="K46" s="235">
        <v>0</v>
      </c>
      <c r="L46" s="191">
        <f t="shared" si="2"/>
        <v>1</v>
      </c>
      <c r="M46" s="235">
        <v>0</v>
      </c>
      <c r="N46" s="235">
        <v>1</v>
      </c>
      <c r="O46" s="191">
        <f t="shared" si="3"/>
        <v>0</v>
      </c>
      <c r="P46" s="235">
        <v>0</v>
      </c>
      <c r="Q46" s="235">
        <v>0</v>
      </c>
      <c r="R46" s="191">
        <f t="shared" si="5"/>
        <v>1</v>
      </c>
      <c r="S46" s="235">
        <v>0</v>
      </c>
      <c r="T46" s="235">
        <v>1</v>
      </c>
      <c r="U46" s="191">
        <v>0</v>
      </c>
      <c r="V46" s="235">
        <v>0</v>
      </c>
      <c r="W46" s="235">
        <v>0</v>
      </c>
      <c r="X46" s="173">
        <f t="shared" si="7"/>
        <v>0</v>
      </c>
      <c r="Y46" s="22">
        <v>0</v>
      </c>
      <c r="Z46" s="260">
        <v>0</v>
      </c>
      <c r="AA46" s="235"/>
      <c r="AB46" s="235"/>
    </row>
    <row r="47" spans="1:28" x14ac:dyDescent="0.3">
      <c r="A47">
        <v>38</v>
      </c>
      <c r="B47" s="5" t="s">
        <v>26</v>
      </c>
      <c r="C47" s="173">
        <v>160</v>
      </c>
      <c r="D47" s="127">
        <v>74</v>
      </c>
      <c r="E47" s="238">
        <v>86</v>
      </c>
      <c r="F47" s="173">
        <f t="shared" si="1"/>
        <v>40</v>
      </c>
      <c r="G47" s="127">
        <v>19</v>
      </c>
      <c r="H47" s="127">
        <v>21</v>
      </c>
      <c r="I47" s="191">
        <f t="shared" si="4"/>
        <v>14</v>
      </c>
      <c r="J47" s="190">
        <v>8</v>
      </c>
      <c r="K47" s="192">
        <v>6</v>
      </c>
      <c r="L47" s="191">
        <f t="shared" si="2"/>
        <v>77</v>
      </c>
      <c r="M47" s="190">
        <v>25</v>
      </c>
      <c r="N47" s="192">
        <v>52</v>
      </c>
      <c r="O47" s="191">
        <f t="shared" si="3"/>
        <v>27</v>
      </c>
      <c r="P47" s="190">
        <v>20</v>
      </c>
      <c r="Q47" s="192">
        <v>7</v>
      </c>
      <c r="R47" s="191">
        <f t="shared" si="5"/>
        <v>2</v>
      </c>
      <c r="S47" s="235">
        <v>2</v>
      </c>
      <c r="T47" s="235">
        <v>0</v>
      </c>
      <c r="U47" s="191">
        <v>0</v>
      </c>
      <c r="V47" s="235">
        <v>0</v>
      </c>
      <c r="W47" s="235">
        <v>0</v>
      </c>
      <c r="X47" s="173">
        <f t="shared" si="7"/>
        <v>0</v>
      </c>
      <c r="Y47" s="22">
        <v>0</v>
      </c>
      <c r="Z47" s="260">
        <v>0</v>
      </c>
      <c r="AA47" s="235"/>
      <c r="AB47" s="235"/>
    </row>
    <row r="48" spans="1:28" x14ac:dyDescent="0.3">
      <c r="A48">
        <v>39</v>
      </c>
      <c r="B48" s="5" t="s">
        <v>27</v>
      </c>
      <c r="C48" s="173">
        <v>227</v>
      </c>
      <c r="D48" s="127">
        <v>97</v>
      </c>
      <c r="E48" s="238">
        <v>130</v>
      </c>
      <c r="F48" s="173">
        <f t="shared" si="1"/>
        <v>47</v>
      </c>
      <c r="G48" s="127">
        <v>21</v>
      </c>
      <c r="H48" s="127">
        <v>26</v>
      </c>
      <c r="I48" s="191">
        <f t="shared" si="4"/>
        <v>29</v>
      </c>
      <c r="J48" s="235">
        <v>13</v>
      </c>
      <c r="K48" s="235">
        <v>16</v>
      </c>
      <c r="L48" s="191">
        <f t="shared" si="2"/>
        <v>127</v>
      </c>
      <c r="M48" s="235">
        <v>47</v>
      </c>
      <c r="N48" s="235">
        <v>80</v>
      </c>
      <c r="O48" s="191">
        <f t="shared" si="3"/>
        <v>11</v>
      </c>
      <c r="P48" s="235">
        <v>7</v>
      </c>
      <c r="Q48" s="235">
        <v>4</v>
      </c>
      <c r="R48" s="191">
        <f t="shared" si="5"/>
        <v>11</v>
      </c>
      <c r="S48" s="22">
        <v>7</v>
      </c>
      <c r="T48" s="199">
        <v>4</v>
      </c>
      <c r="U48" s="191">
        <v>2</v>
      </c>
      <c r="V48" s="22">
        <v>2</v>
      </c>
      <c r="W48" s="199">
        <v>0</v>
      </c>
      <c r="X48" s="173">
        <f t="shared" si="7"/>
        <v>0</v>
      </c>
      <c r="Y48" s="22">
        <v>0</v>
      </c>
      <c r="Z48" s="260">
        <v>0</v>
      </c>
      <c r="AA48" s="235"/>
      <c r="AB48" s="235"/>
    </row>
    <row r="49" spans="1:28" x14ac:dyDescent="0.3">
      <c r="A49">
        <v>40</v>
      </c>
      <c r="B49" s="5" t="s">
        <v>28</v>
      </c>
      <c r="C49" s="173">
        <v>7</v>
      </c>
      <c r="D49" s="127">
        <v>1</v>
      </c>
      <c r="E49" s="238">
        <v>6</v>
      </c>
      <c r="F49" s="173">
        <f t="shared" si="1"/>
        <v>6</v>
      </c>
      <c r="G49" s="127">
        <v>1</v>
      </c>
      <c r="H49" s="127">
        <v>5</v>
      </c>
      <c r="I49" s="191">
        <f t="shared" si="4"/>
        <v>0</v>
      </c>
      <c r="J49" s="235">
        <v>0</v>
      </c>
      <c r="K49" s="235">
        <v>0</v>
      </c>
      <c r="L49" s="191">
        <f t="shared" si="2"/>
        <v>1</v>
      </c>
      <c r="M49" s="235">
        <v>0</v>
      </c>
      <c r="N49" s="235">
        <v>1</v>
      </c>
      <c r="O49" s="191">
        <f t="shared" si="3"/>
        <v>0</v>
      </c>
      <c r="P49" s="235">
        <v>0</v>
      </c>
      <c r="Q49" s="235">
        <v>0</v>
      </c>
      <c r="R49" s="191">
        <f t="shared" si="5"/>
        <v>0</v>
      </c>
      <c r="S49" s="235">
        <v>0</v>
      </c>
      <c r="T49" s="235">
        <v>0</v>
      </c>
      <c r="U49" s="191">
        <v>0</v>
      </c>
      <c r="V49" s="235">
        <v>0</v>
      </c>
      <c r="W49" s="235">
        <v>0</v>
      </c>
      <c r="X49" s="173">
        <f t="shared" si="7"/>
        <v>0</v>
      </c>
      <c r="Y49" s="22">
        <v>0</v>
      </c>
      <c r="Z49" s="260">
        <v>0</v>
      </c>
      <c r="AA49" s="235"/>
      <c r="AB49" s="235"/>
    </row>
    <row r="50" spans="1:28" x14ac:dyDescent="0.3">
      <c r="A50">
        <v>41</v>
      </c>
      <c r="B50" s="5" t="s">
        <v>29</v>
      </c>
      <c r="C50" s="173">
        <v>4</v>
      </c>
      <c r="D50" s="127">
        <v>2</v>
      </c>
      <c r="E50" s="238">
        <v>2</v>
      </c>
      <c r="F50" s="173">
        <f t="shared" si="1"/>
        <v>4</v>
      </c>
      <c r="G50" s="127">
        <v>2</v>
      </c>
      <c r="H50" s="127">
        <v>2</v>
      </c>
      <c r="I50" s="191">
        <f t="shared" si="4"/>
        <v>0</v>
      </c>
      <c r="J50" s="190">
        <v>0</v>
      </c>
      <c r="K50" s="192">
        <v>0</v>
      </c>
      <c r="L50" s="173">
        <f t="shared" si="2"/>
        <v>0</v>
      </c>
      <c r="M50" s="235">
        <v>0</v>
      </c>
      <c r="N50" s="235">
        <v>0</v>
      </c>
      <c r="O50" s="191">
        <f t="shared" si="3"/>
        <v>0</v>
      </c>
      <c r="P50" s="190">
        <v>0</v>
      </c>
      <c r="Q50" s="192">
        <v>0</v>
      </c>
      <c r="R50" s="191">
        <f t="shared" si="5"/>
        <v>0</v>
      </c>
      <c r="S50" s="235">
        <v>0</v>
      </c>
      <c r="T50" s="235">
        <v>0</v>
      </c>
      <c r="U50" s="191">
        <v>0</v>
      </c>
      <c r="V50" s="235">
        <v>0</v>
      </c>
      <c r="W50" s="235">
        <v>0</v>
      </c>
      <c r="X50" s="173">
        <f t="shared" si="7"/>
        <v>0</v>
      </c>
      <c r="Y50" s="22">
        <v>0</v>
      </c>
      <c r="Z50" s="260">
        <v>0</v>
      </c>
      <c r="AA50" s="235"/>
      <c r="AB50" s="235"/>
    </row>
    <row r="51" spans="1:28" x14ac:dyDescent="0.3">
      <c r="A51">
        <v>42</v>
      </c>
      <c r="B51" s="5" t="s">
        <v>284</v>
      </c>
      <c r="C51" s="173">
        <v>177</v>
      </c>
      <c r="D51" s="127">
        <v>70</v>
      </c>
      <c r="E51" s="238">
        <v>107</v>
      </c>
      <c r="F51" s="173">
        <f t="shared" si="1"/>
        <v>34</v>
      </c>
      <c r="G51" s="127">
        <v>16</v>
      </c>
      <c r="H51" s="127">
        <v>18</v>
      </c>
      <c r="I51" s="191">
        <f t="shared" si="4"/>
        <v>16</v>
      </c>
      <c r="J51" s="190">
        <v>5</v>
      </c>
      <c r="K51" s="192">
        <v>11</v>
      </c>
      <c r="L51" s="191">
        <f t="shared" si="2"/>
        <v>115</v>
      </c>
      <c r="M51" s="235">
        <v>44</v>
      </c>
      <c r="N51" s="235">
        <v>71</v>
      </c>
      <c r="O51" s="191">
        <f t="shared" si="3"/>
        <v>8</v>
      </c>
      <c r="P51" s="190">
        <v>5</v>
      </c>
      <c r="Q51" s="192">
        <v>3</v>
      </c>
      <c r="R51" s="191">
        <f t="shared" si="5"/>
        <v>4</v>
      </c>
      <c r="S51" s="198">
        <v>0</v>
      </c>
      <c r="T51" s="199">
        <v>4</v>
      </c>
      <c r="U51" s="191">
        <v>0</v>
      </c>
      <c r="V51" s="235">
        <v>0</v>
      </c>
      <c r="W51" s="235">
        <v>0</v>
      </c>
      <c r="X51" s="173">
        <f t="shared" si="7"/>
        <v>0</v>
      </c>
      <c r="Y51" s="22">
        <v>0</v>
      </c>
      <c r="Z51" s="260">
        <v>0</v>
      </c>
      <c r="AA51" s="235"/>
      <c r="AB51" s="235"/>
    </row>
    <row r="52" spans="1:28" x14ac:dyDescent="0.3">
      <c r="A52">
        <v>43</v>
      </c>
      <c r="B52" s="5" t="s">
        <v>30</v>
      </c>
      <c r="C52" s="173">
        <v>14</v>
      </c>
      <c r="D52" s="127">
        <v>7</v>
      </c>
      <c r="E52" s="238">
        <v>7</v>
      </c>
      <c r="F52" s="173">
        <f t="shared" si="1"/>
        <v>0</v>
      </c>
      <c r="G52" s="127">
        <v>0</v>
      </c>
      <c r="H52" s="127">
        <v>0</v>
      </c>
      <c r="I52" s="191">
        <f t="shared" si="4"/>
        <v>5</v>
      </c>
      <c r="J52" s="190">
        <v>3</v>
      </c>
      <c r="K52" s="192">
        <v>2</v>
      </c>
      <c r="L52" s="191">
        <f t="shared" si="2"/>
        <v>9</v>
      </c>
      <c r="M52" s="235">
        <v>4</v>
      </c>
      <c r="N52" s="235">
        <v>5</v>
      </c>
      <c r="O52" s="191">
        <f t="shared" si="3"/>
        <v>0</v>
      </c>
      <c r="P52" s="190">
        <v>0</v>
      </c>
      <c r="Q52" s="192">
        <v>0</v>
      </c>
      <c r="R52" s="191">
        <f t="shared" si="5"/>
        <v>0</v>
      </c>
      <c r="S52" s="22">
        <v>0</v>
      </c>
      <c r="T52" s="199">
        <v>0</v>
      </c>
      <c r="U52" s="191">
        <v>0</v>
      </c>
      <c r="V52" s="235">
        <v>0</v>
      </c>
      <c r="W52" s="235">
        <v>0</v>
      </c>
      <c r="X52" s="173">
        <f t="shared" si="7"/>
        <v>0</v>
      </c>
      <c r="Y52" s="22">
        <v>0</v>
      </c>
      <c r="Z52" s="260">
        <v>0</v>
      </c>
      <c r="AA52" s="235"/>
      <c r="AB52" s="235"/>
    </row>
    <row r="53" spans="1:28" x14ac:dyDescent="0.3">
      <c r="A53">
        <v>44</v>
      </c>
      <c r="B53" s="5" t="s">
        <v>285</v>
      </c>
      <c r="C53" s="173">
        <v>2178</v>
      </c>
      <c r="D53" s="127">
        <v>1002</v>
      </c>
      <c r="E53" s="238">
        <v>1176</v>
      </c>
      <c r="F53" s="173">
        <f t="shared" si="1"/>
        <v>353</v>
      </c>
      <c r="G53" s="127">
        <v>146</v>
      </c>
      <c r="H53" s="127">
        <v>207</v>
      </c>
      <c r="I53" s="191">
        <f t="shared" si="4"/>
        <v>112</v>
      </c>
      <c r="J53" s="235">
        <v>44</v>
      </c>
      <c r="K53" s="235">
        <v>68</v>
      </c>
      <c r="L53" s="191">
        <f t="shared" si="2"/>
        <v>1254</v>
      </c>
      <c r="M53" s="235">
        <v>531</v>
      </c>
      <c r="N53" s="235">
        <v>723</v>
      </c>
      <c r="O53" s="191">
        <f t="shared" si="3"/>
        <v>304</v>
      </c>
      <c r="P53" s="235">
        <v>201</v>
      </c>
      <c r="Q53" s="235">
        <v>103</v>
      </c>
      <c r="R53" s="191">
        <f t="shared" si="5"/>
        <v>142</v>
      </c>
      <c r="S53" s="235">
        <v>73</v>
      </c>
      <c r="T53" s="235">
        <v>69</v>
      </c>
      <c r="U53" s="191">
        <v>3</v>
      </c>
      <c r="V53" s="22">
        <v>2</v>
      </c>
      <c r="W53" s="199">
        <v>1</v>
      </c>
      <c r="X53" s="173">
        <f t="shared" si="7"/>
        <v>10</v>
      </c>
      <c r="Y53" s="22">
        <v>5</v>
      </c>
      <c r="Z53" s="237">
        <v>5</v>
      </c>
      <c r="AA53" s="235"/>
      <c r="AB53" s="235"/>
    </row>
    <row r="54" spans="1:28" x14ac:dyDescent="0.3">
      <c r="A54">
        <v>45</v>
      </c>
      <c r="B54" s="5" t="s">
        <v>286</v>
      </c>
      <c r="C54" s="173">
        <v>8</v>
      </c>
      <c r="D54" s="127">
        <v>2</v>
      </c>
      <c r="E54" s="238">
        <v>6</v>
      </c>
      <c r="F54" s="173">
        <f t="shared" si="1"/>
        <v>3</v>
      </c>
      <c r="G54" s="127">
        <v>0</v>
      </c>
      <c r="H54" s="127">
        <v>3</v>
      </c>
      <c r="I54" s="191">
        <f t="shared" si="4"/>
        <v>0</v>
      </c>
      <c r="J54" s="235">
        <v>0</v>
      </c>
      <c r="K54" s="235">
        <v>0</v>
      </c>
      <c r="L54" s="191">
        <f t="shared" si="2"/>
        <v>5</v>
      </c>
      <c r="M54" s="235">
        <v>2</v>
      </c>
      <c r="N54" s="235">
        <v>3</v>
      </c>
      <c r="O54" s="191">
        <f t="shared" si="3"/>
        <v>0</v>
      </c>
      <c r="P54" s="190"/>
      <c r="Q54" s="192"/>
      <c r="R54" s="191">
        <f t="shared" si="5"/>
        <v>0</v>
      </c>
      <c r="S54" s="22">
        <v>0</v>
      </c>
      <c r="T54" s="199">
        <v>0</v>
      </c>
      <c r="U54" s="191">
        <v>0</v>
      </c>
      <c r="V54" s="235">
        <v>0</v>
      </c>
      <c r="W54" s="235">
        <v>0</v>
      </c>
      <c r="X54" s="173">
        <f t="shared" si="7"/>
        <v>0</v>
      </c>
      <c r="Y54" s="22">
        <v>0</v>
      </c>
      <c r="Z54" s="260">
        <v>0</v>
      </c>
      <c r="AA54" s="235"/>
      <c r="AB54" s="235"/>
    </row>
    <row r="55" spans="1:28" x14ac:dyDescent="0.3">
      <c r="A55">
        <v>46</v>
      </c>
      <c r="B55" s="5" t="s">
        <v>331</v>
      </c>
      <c r="C55" s="173">
        <v>76</v>
      </c>
      <c r="D55" s="127">
        <v>33</v>
      </c>
      <c r="E55" s="238">
        <v>43</v>
      </c>
      <c r="F55" s="173">
        <f t="shared" si="1"/>
        <v>17</v>
      </c>
      <c r="G55" s="127">
        <v>10</v>
      </c>
      <c r="H55" s="127">
        <v>7</v>
      </c>
      <c r="I55" s="191">
        <f t="shared" si="4"/>
        <v>3</v>
      </c>
      <c r="J55" s="235">
        <v>2</v>
      </c>
      <c r="K55" s="235">
        <v>1</v>
      </c>
      <c r="L55" s="191">
        <f t="shared" si="2"/>
        <v>40</v>
      </c>
      <c r="M55" s="235">
        <v>13</v>
      </c>
      <c r="N55" s="235">
        <v>27</v>
      </c>
      <c r="O55" s="191">
        <f t="shared" si="3"/>
        <v>10</v>
      </c>
      <c r="P55" s="235">
        <v>3</v>
      </c>
      <c r="Q55" s="235">
        <v>7</v>
      </c>
      <c r="R55" s="191">
        <f t="shared" si="5"/>
        <v>5</v>
      </c>
      <c r="S55" s="235">
        <v>4</v>
      </c>
      <c r="T55" s="235">
        <v>1</v>
      </c>
      <c r="U55" s="191">
        <v>0</v>
      </c>
      <c r="V55" s="235">
        <v>0</v>
      </c>
      <c r="W55" s="235">
        <v>0</v>
      </c>
      <c r="X55" s="173">
        <f t="shared" si="7"/>
        <v>1</v>
      </c>
      <c r="Y55" s="235">
        <v>1</v>
      </c>
      <c r="Z55" s="237">
        <v>0</v>
      </c>
      <c r="AA55" s="235"/>
      <c r="AB55" s="235"/>
    </row>
    <row r="56" spans="1:28" x14ac:dyDescent="0.3">
      <c r="A56">
        <v>47</v>
      </c>
      <c r="B56" s="5" t="s">
        <v>288</v>
      </c>
      <c r="C56" s="173">
        <v>93</v>
      </c>
      <c r="D56" s="127">
        <v>36</v>
      </c>
      <c r="E56" s="238">
        <v>57</v>
      </c>
      <c r="F56" s="173">
        <f t="shared" si="1"/>
        <v>40</v>
      </c>
      <c r="G56" s="127">
        <v>20</v>
      </c>
      <c r="H56" s="127">
        <v>20</v>
      </c>
      <c r="I56" s="191">
        <f t="shared" si="4"/>
        <v>1</v>
      </c>
      <c r="J56" s="235">
        <v>1</v>
      </c>
      <c r="K56" s="235">
        <v>0</v>
      </c>
      <c r="L56" s="191">
        <f t="shared" si="2"/>
        <v>42</v>
      </c>
      <c r="M56" s="235">
        <v>11</v>
      </c>
      <c r="N56" s="235">
        <v>31</v>
      </c>
      <c r="O56" s="191">
        <f t="shared" si="3"/>
        <v>4</v>
      </c>
      <c r="P56" s="235">
        <v>2</v>
      </c>
      <c r="Q56" s="235">
        <v>2</v>
      </c>
      <c r="R56" s="191">
        <f t="shared" si="5"/>
        <v>6</v>
      </c>
      <c r="S56" s="235">
        <v>2</v>
      </c>
      <c r="T56" s="235">
        <v>4</v>
      </c>
      <c r="U56" s="191">
        <v>0</v>
      </c>
      <c r="V56" s="235">
        <v>0</v>
      </c>
      <c r="W56" s="235">
        <v>0</v>
      </c>
      <c r="X56" s="173">
        <f t="shared" si="7"/>
        <v>0</v>
      </c>
      <c r="Y56" s="22">
        <v>0</v>
      </c>
      <c r="Z56" s="260">
        <v>0</v>
      </c>
      <c r="AA56" s="235"/>
      <c r="AB56" s="235"/>
    </row>
    <row r="57" spans="1:28" x14ac:dyDescent="0.3">
      <c r="A57">
        <v>48</v>
      </c>
      <c r="B57" s="5" t="s">
        <v>154</v>
      </c>
      <c r="C57" s="173">
        <v>22</v>
      </c>
      <c r="D57" s="127">
        <v>8</v>
      </c>
      <c r="E57" s="238">
        <v>14</v>
      </c>
      <c r="F57" s="173">
        <f t="shared" si="1"/>
        <v>10</v>
      </c>
      <c r="G57" s="127">
        <v>5</v>
      </c>
      <c r="H57" s="127">
        <v>5</v>
      </c>
      <c r="I57" s="191">
        <f t="shared" si="4"/>
        <v>2</v>
      </c>
      <c r="J57" s="190">
        <v>1</v>
      </c>
      <c r="K57" s="192">
        <v>1</v>
      </c>
      <c r="L57" s="191">
        <f t="shared" si="2"/>
        <v>10</v>
      </c>
      <c r="M57" s="235">
        <v>2</v>
      </c>
      <c r="N57" s="235">
        <v>8</v>
      </c>
      <c r="O57" s="191">
        <f t="shared" si="3"/>
        <v>0</v>
      </c>
      <c r="P57" s="190"/>
      <c r="Q57" s="192"/>
      <c r="R57" s="191">
        <f t="shared" si="5"/>
        <v>0</v>
      </c>
      <c r="S57" s="235">
        <v>0</v>
      </c>
      <c r="T57" s="235">
        <v>0</v>
      </c>
      <c r="U57" s="191">
        <v>0</v>
      </c>
      <c r="V57" s="235">
        <v>0</v>
      </c>
      <c r="W57" s="235">
        <v>0</v>
      </c>
      <c r="X57" s="173">
        <f t="shared" si="7"/>
        <v>0</v>
      </c>
      <c r="Y57" s="22">
        <v>0</v>
      </c>
      <c r="Z57" s="260">
        <v>0</v>
      </c>
      <c r="AA57" s="235"/>
      <c r="AB57" s="235"/>
    </row>
    <row r="58" spans="1:28" x14ac:dyDescent="0.3">
      <c r="A58">
        <v>49</v>
      </c>
      <c r="B58" s="5" t="s">
        <v>289</v>
      </c>
      <c r="C58" s="173">
        <v>276</v>
      </c>
      <c r="D58" s="127">
        <v>145</v>
      </c>
      <c r="E58" s="238">
        <v>131</v>
      </c>
      <c r="F58" s="173">
        <f t="shared" si="1"/>
        <v>74</v>
      </c>
      <c r="G58" s="127">
        <v>42</v>
      </c>
      <c r="H58" s="127">
        <v>32</v>
      </c>
      <c r="I58" s="191">
        <f t="shared" si="4"/>
        <v>23</v>
      </c>
      <c r="J58" s="235">
        <v>11</v>
      </c>
      <c r="K58" s="235">
        <v>12</v>
      </c>
      <c r="L58" s="191">
        <f t="shared" si="2"/>
        <v>127</v>
      </c>
      <c r="M58" s="235">
        <v>58</v>
      </c>
      <c r="N58" s="235">
        <v>69</v>
      </c>
      <c r="O58" s="191">
        <f t="shared" si="3"/>
        <v>45</v>
      </c>
      <c r="P58" s="190">
        <v>29</v>
      </c>
      <c r="Q58" s="192">
        <v>16</v>
      </c>
      <c r="R58" s="191">
        <f t="shared" si="5"/>
        <v>4</v>
      </c>
      <c r="S58" s="235">
        <v>3</v>
      </c>
      <c r="T58" s="235">
        <v>1</v>
      </c>
      <c r="U58" s="191">
        <v>0</v>
      </c>
      <c r="V58" s="235">
        <v>0</v>
      </c>
      <c r="W58" s="235">
        <v>0</v>
      </c>
      <c r="X58" s="173">
        <f t="shared" si="7"/>
        <v>3</v>
      </c>
      <c r="Y58" s="22">
        <v>2</v>
      </c>
      <c r="Z58" s="237">
        <v>1</v>
      </c>
      <c r="AA58" s="235"/>
      <c r="AB58" s="235"/>
    </row>
    <row r="59" spans="1:28" x14ac:dyDescent="0.3">
      <c r="A59">
        <v>50</v>
      </c>
      <c r="B59" s="5" t="s">
        <v>290</v>
      </c>
      <c r="C59" s="173">
        <v>1</v>
      </c>
      <c r="D59" s="127">
        <v>0</v>
      </c>
      <c r="E59" s="238">
        <v>1</v>
      </c>
      <c r="F59" s="173">
        <f t="shared" si="1"/>
        <v>1</v>
      </c>
      <c r="G59" s="127">
        <v>0</v>
      </c>
      <c r="H59" s="127">
        <v>1</v>
      </c>
      <c r="I59" s="191">
        <f t="shared" si="4"/>
        <v>0</v>
      </c>
      <c r="J59" s="235">
        <v>0</v>
      </c>
      <c r="K59" s="235">
        <v>0</v>
      </c>
      <c r="L59" s="191">
        <f t="shared" si="2"/>
        <v>0</v>
      </c>
      <c r="M59" s="235">
        <v>0</v>
      </c>
      <c r="N59" s="235">
        <v>0</v>
      </c>
      <c r="O59" s="191">
        <f t="shared" si="3"/>
        <v>0</v>
      </c>
      <c r="P59" s="235">
        <v>0</v>
      </c>
      <c r="Q59" s="235">
        <v>0</v>
      </c>
      <c r="R59" s="191">
        <f t="shared" si="5"/>
        <v>0</v>
      </c>
      <c r="S59" s="235">
        <v>0</v>
      </c>
      <c r="T59" s="235">
        <v>0</v>
      </c>
      <c r="U59" s="191">
        <v>0</v>
      </c>
      <c r="V59" s="235">
        <v>0</v>
      </c>
      <c r="W59" s="235">
        <v>0</v>
      </c>
      <c r="X59" s="173">
        <f t="shared" si="7"/>
        <v>0</v>
      </c>
      <c r="Y59" s="22">
        <v>0</v>
      </c>
      <c r="Z59" s="260">
        <v>0</v>
      </c>
      <c r="AA59" s="235"/>
      <c r="AB59" s="235"/>
    </row>
    <row r="60" spans="1:28" x14ac:dyDescent="0.3">
      <c r="A60">
        <v>51</v>
      </c>
      <c r="B60" s="5" t="s">
        <v>294</v>
      </c>
      <c r="C60" s="173">
        <v>15</v>
      </c>
      <c r="D60" s="127">
        <v>8</v>
      </c>
      <c r="E60" s="238">
        <v>7</v>
      </c>
      <c r="F60" s="173">
        <f t="shared" si="1"/>
        <v>13</v>
      </c>
      <c r="G60" s="127">
        <v>8</v>
      </c>
      <c r="H60" s="127">
        <v>5</v>
      </c>
      <c r="I60" s="191">
        <f t="shared" si="4"/>
        <v>0</v>
      </c>
      <c r="J60" s="190">
        <v>0</v>
      </c>
      <c r="K60" s="192">
        <v>0</v>
      </c>
      <c r="L60" s="191">
        <f t="shared" si="2"/>
        <v>2</v>
      </c>
      <c r="M60" s="235">
        <v>0</v>
      </c>
      <c r="N60" s="235">
        <v>2</v>
      </c>
      <c r="O60" s="191">
        <f t="shared" si="3"/>
        <v>0</v>
      </c>
      <c r="P60" s="190">
        <v>0</v>
      </c>
      <c r="Q60" s="192">
        <v>0</v>
      </c>
      <c r="R60" s="191">
        <f t="shared" si="5"/>
        <v>0</v>
      </c>
      <c r="S60" s="22">
        <v>0</v>
      </c>
      <c r="T60" s="199">
        <v>0</v>
      </c>
      <c r="U60" s="191">
        <v>0</v>
      </c>
      <c r="V60" s="235">
        <v>0</v>
      </c>
      <c r="W60" s="235">
        <v>0</v>
      </c>
      <c r="X60" s="173">
        <f t="shared" si="7"/>
        <v>0</v>
      </c>
      <c r="Y60" s="22">
        <v>0</v>
      </c>
      <c r="Z60" s="260">
        <v>0</v>
      </c>
      <c r="AA60" s="235"/>
      <c r="AB60" s="235"/>
    </row>
    <row r="61" spans="1:28" x14ac:dyDescent="0.3">
      <c r="A61">
        <v>52</v>
      </c>
      <c r="B61" s="5" t="s">
        <v>39</v>
      </c>
      <c r="C61" s="173">
        <v>0</v>
      </c>
      <c r="D61" s="127">
        <v>0</v>
      </c>
      <c r="E61" s="238">
        <v>0</v>
      </c>
      <c r="F61" s="173">
        <f t="shared" si="1"/>
        <v>0</v>
      </c>
      <c r="G61" s="127">
        <v>0</v>
      </c>
      <c r="H61" s="127">
        <v>0</v>
      </c>
      <c r="I61" s="191">
        <f t="shared" si="4"/>
        <v>0</v>
      </c>
      <c r="J61" s="190">
        <v>0</v>
      </c>
      <c r="K61" s="192">
        <v>0</v>
      </c>
      <c r="L61" s="191">
        <f t="shared" si="2"/>
        <v>0</v>
      </c>
      <c r="M61" s="190">
        <v>0</v>
      </c>
      <c r="N61" s="192">
        <v>0</v>
      </c>
      <c r="O61" s="191">
        <f t="shared" si="3"/>
        <v>0</v>
      </c>
      <c r="P61" s="190">
        <v>0</v>
      </c>
      <c r="Q61" s="192">
        <v>0</v>
      </c>
      <c r="R61" s="191">
        <f t="shared" si="5"/>
        <v>0</v>
      </c>
      <c r="S61" s="22">
        <v>0</v>
      </c>
      <c r="T61" s="199">
        <v>0</v>
      </c>
      <c r="U61" s="191">
        <v>0</v>
      </c>
      <c r="V61" s="235">
        <v>0</v>
      </c>
      <c r="W61" s="235">
        <v>0</v>
      </c>
      <c r="X61" s="173">
        <f t="shared" si="7"/>
        <v>0</v>
      </c>
      <c r="Y61" s="22">
        <v>0</v>
      </c>
      <c r="Z61" s="260">
        <v>0</v>
      </c>
      <c r="AA61" s="235"/>
      <c r="AB61" s="235"/>
    </row>
    <row r="62" spans="1:28" x14ac:dyDescent="0.3">
      <c r="A62">
        <v>53</v>
      </c>
      <c r="B62" s="5" t="s">
        <v>31</v>
      </c>
      <c r="C62" s="173">
        <v>24</v>
      </c>
      <c r="D62" s="127">
        <v>8</v>
      </c>
      <c r="E62" s="238">
        <v>16</v>
      </c>
      <c r="F62" s="173">
        <f t="shared" si="1"/>
        <v>13</v>
      </c>
      <c r="G62" s="127">
        <v>6</v>
      </c>
      <c r="H62" s="127">
        <v>7</v>
      </c>
      <c r="I62" s="191">
        <f t="shared" si="4"/>
        <v>4</v>
      </c>
      <c r="J62" s="235">
        <v>2</v>
      </c>
      <c r="K62" s="235">
        <v>2</v>
      </c>
      <c r="L62" s="191">
        <f t="shared" si="2"/>
        <v>6</v>
      </c>
      <c r="M62" s="190">
        <v>0</v>
      </c>
      <c r="N62" s="192">
        <v>6</v>
      </c>
      <c r="O62" s="191">
        <f t="shared" si="3"/>
        <v>0</v>
      </c>
      <c r="P62" s="190">
        <v>0</v>
      </c>
      <c r="Q62" s="192">
        <v>0</v>
      </c>
      <c r="R62" s="191">
        <f t="shared" si="5"/>
        <v>1</v>
      </c>
      <c r="S62" s="22">
        <v>0</v>
      </c>
      <c r="T62" s="199">
        <v>1</v>
      </c>
      <c r="U62" s="191">
        <v>0</v>
      </c>
      <c r="V62" s="235">
        <v>0</v>
      </c>
      <c r="W62" s="235">
        <v>0</v>
      </c>
      <c r="X62" s="173">
        <f t="shared" si="7"/>
        <v>0</v>
      </c>
      <c r="Y62" s="22">
        <v>0</v>
      </c>
      <c r="Z62" s="260">
        <v>0</v>
      </c>
      <c r="AA62" s="235"/>
      <c r="AB62" s="235"/>
    </row>
    <row r="63" spans="1:28" x14ac:dyDescent="0.3">
      <c r="A63">
        <v>54</v>
      </c>
      <c r="B63" s="8" t="s">
        <v>32</v>
      </c>
      <c r="C63" s="173">
        <v>1652</v>
      </c>
      <c r="D63" s="127">
        <v>780</v>
      </c>
      <c r="E63" s="238">
        <v>872</v>
      </c>
      <c r="F63" s="173">
        <f t="shared" si="1"/>
        <v>318</v>
      </c>
      <c r="G63" s="127">
        <v>154</v>
      </c>
      <c r="H63" s="127">
        <v>164</v>
      </c>
      <c r="I63" s="191">
        <f t="shared" si="4"/>
        <v>83</v>
      </c>
      <c r="J63" s="235">
        <v>41</v>
      </c>
      <c r="K63" s="235">
        <v>42</v>
      </c>
      <c r="L63" s="191">
        <f t="shared" si="2"/>
        <v>900</v>
      </c>
      <c r="M63" s="235">
        <v>377</v>
      </c>
      <c r="N63" s="235">
        <v>523</v>
      </c>
      <c r="O63" s="191">
        <f t="shared" si="3"/>
        <v>271</v>
      </c>
      <c r="P63" s="190">
        <v>166</v>
      </c>
      <c r="Q63" s="192">
        <v>105</v>
      </c>
      <c r="R63" s="191">
        <f t="shared" si="5"/>
        <v>70</v>
      </c>
      <c r="S63" s="235">
        <v>37</v>
      </c>
      <c r="T63" s="235">
        <v>33</v>
      </c>
      <c r="U63" s="191">
        <v>1</v>
      </c>
      <c r="V63" s="22">
        <v>0</v>
      </c>
      <c r="W63" s="199">
        <v>1</v>
      </c>
      <c r="X63" s="173">
        <f t="shared" si="7"/>
        <v>9</v>
      </c>
      <c r="Y63" s="22">
        <v>5</v>
      </c>
      <c r="Z63" s="237">
        <v>4</v>
      </c>
      <c r="AA63" s="235"/>
      <c r="AB63" s="235"/>
    </row>
    <row r="64" spans="1:28" x14ac:dyDescent="0.3">
      <c r="A64">
        <v>55</v>
      </c>
      <c r="B64" s="5" t="s">
        <v>33</v>
      </c>
      <c r="C64" s="173">
        <v>1128</v>
      </c>
      <c r="D64" s="127">
        <v>547</v>
      </c>
      <c r="E64" s="238">
        <v>581</v>
      </c>
      <c r="F64" s="173">
        <f t="shared" si="1"/>
        <v>226</v>
      </c>
      <c r="G64" s="127">
        <v>114</v>
      </c>
      <c r="H64" s="127">
        <v>112</v>
      </c>
      <c r="I64" s="191">
        <f t="shared" si="4"/>
        <v>87</v>
      </c>
      <c r="J64" s="235">
        <v>39</v>
      </c>
      <c r="K64" s="235">
        <v>48</v>
      </c>
      <c r="L64" s="191">
        <f t="shared" si="2"/>
        <v>600</v>
      </c>
      <c r="M64" s="235">
        <v>267</v>
      </c>
      <c r="N64" s="235">
        <v>333</v>
      </c>
      <c r="O64" s="191">
        <f t="shared" si="3"/>
        <v>171</v>
      </c>
      <c r="P64" s="235">
        <v>105</v>
      </c>
      <c r="Q64" s="235">
        <v>66</v>
      </c>
      <c r="R64" s="191">
        <f t="shared" si="5"/>
        <v>38</v>
      </c>
      <c r="S64" s="235">
        <v>18</v>
      </c>
      <c r="T64" s="235">
        <v>20</v>
      </c>
      <c r="U64" s="191">
        <v>0</v>
      </c>
      <c r="V64" s="235">
        <v>0</v>
      </c>
      <c r="W64" s="235">
        <v>0</v>
      </c>
      <c r="X64" s="173">
        <f t="shared" si="7"/>
        <v>6</v>
      </c>
      <c r="Y64" s="235">
        <v>4</v>
      </c>
      <c r="Z64" s="237">
        <v>2</v>
      </c>
      <c r="AA64" s="235"/>
      <c r="AB64" s="235"/>
    </row>
    <row r="65" spans="1:28" x14ac:dyDescent="0.3">
      <c r="A65">
        <v>56</v>
      </c>
      <c r="B65" s="5" t="s">
        <v>34</v>
      </c>
      <c r="C65" s="173">
        <v>144</v>
      </c>
      <c r="D65" s="127">
        <v>58</v>
      </c>
      <c r="E65" s="238">
        <v>86</v>
      </c>
      <c r="F65" s="173">
        <f t="shared" si="1"/>
        <v>28</v>
      </c>
      <c r="G65" s="127">
        <v>12</v>
      </c>
      <c r="H65" s="127">
        <v>16</v>
      </c>
      <c r="I65" s="191">
        <f t="shared" si="4"/>
        <v>17</v>
      </c>
      <c r="J65" s="235">
        <v>7</v>
      </c>
      <c r="K65" s="235">
        <v>10</v>
      </c>
      <c r="L65" s="191">
        <f t="shared" si="2"/>
        <v>77</v>
      </c>
      <c r="M65" s="235">
        <v>23</v>
      </c>
      <c r="N65" s="235">
        <v>54</v>
      </c>
      <c r="O65" s="191">
        <f t="shared" si="3"/>
        <v>21</v>
      </c>
      <c r="P65" s="235">
        <v>15</v>
      </c>
      <c r="Q65" s="235">
        <v>6</v>
      </c>
      <c r="R65" s="191">
        <f t="shared" si="5"/>
        <v>0</v>
      </c>
      <c r="S65" s="235">
        <v>0</v>
      </c>
      <c r="T65" s="235">
        <v>0</v>
      </c>
      <c r="U65" s="191">
        <v>1</v>
      </c>
      <c r="V65" s="22">
        <v>1</v>
      </c>
      <c r="W65" s="199">
        <v>0</v>
      </c>
      <c r="X65" s="173">
        <f t="shared" si="7"/>
        <v>0</v>
      </c>
      <c r="Y65" s="22">
        <v>0</v>
      </c>
      <c r="Z65" s="260">
        <v>0</v>
      </c>
      <c r="AA65" s="235"/>
      <c r="AB65" s="235"/>
    </row>
    <row r="66" spans="1:28" x14ac:dyDescent="0.3">
      <c r="A66">
        <v>57</v>
      </c>
      <c r="B66" s="5" t="s">
        <v>291</v>
      </c>
      <c r="C66" s="173">
        <v>48</v>
      </c>
      <c r="D66" s="127">
        <v>20</v>
      </c>
      <c r="E66" s="238">
        <v>28</v>
      </c>
      <c r="F66" s="173">
        <f t="shared" si="1"/>
        <v>8</v>
      </c>
      <c r="G66" s="127">
        <v>5</v>
      </c>
      <c r="H66" s="127">
        <v>3</v>
      </c>
      <c r="I66" s="191">
        <f t="shared" si="4"/>
        <v>4</v>
      </c>
      <c r="J66" s="235">
        <v>2</v>
      </c>
      <c r="K66" s="235">
        <v>2</v>
      </c>
      <c r="L66" s="191">
        <f t="shared" si="2"/>
        <v>34</v>
      </c>
      <c r="M66" s="235">
        <v>13</v>
      </c>
      <c r="N66" s="235">
        <v>21</v>
      </c>
      <c r="O66" s="191">
        <f t="shared" si="3"/>
        <v>2</v>
      </c>
      <c r="P66" s="235">
        <v>0</v>
      </c>
      <c r="Q66" s="235">
        <v>2</v>
      </c>
      <c r="R66" s="191">
        <f t="shared" si="5"/>
        <v>0</v>
      </c>
      <c r="S66" s="22">
        <v>0</v>
      </c>
      <c r="T66" s="199">
        <v>0</v>
      </c>
      <c r="U66" s="191">
        <v>0</v>
      </c>
      <c r="V66" s="235">
        <v>0</v>
      </c>
      <c r="W66" s="235">
        <v>0</v>
      </c>
      <c r="X66" s="173">
        <f t="shared" si="7"/>
        <v>0</v>
      </c>
      <c r="Y66" s="22">
        <v>0</v>
      </c>
      <c r="Z66" s="260">
        <v>0</v>
      </c>
      <c r="AA66" s="235"/>
      <c r="AB66" s="235"/>
    </row>
    <row r="67" spans="1:28" x14ac:dyDescent="0.3">
      <c r="A67">
        <v>58</v>
      </c>
      <c r="B67" s="5" t="s">
        <v>292</v>
      </c>
      <c r="C67" s="173">
        <v>15</v>
      </c>
      <c r="D67" s="127">
        <v>7</v>
      </c>
      <c r="E67" s="238">
        <v>8</v>
      </c>
      <c r="F67" s="173">
        <f t="shared" si="1"/>
        <v>4</v>
      </c>
      <c r="G67" s="127">
        <v>2</v>
      </c>
      <c r="H67" s="127">
        <v>2</v>
      </c>
      <c r="I67" s="191">
        <f t="shared" si="4"/>
        <v>1</v>
      </c>
      <c r="J67" s="190">
        <v>0</v>
      </c>
      <c r="K67" s="192">
        <v>1</v>
      </c>
      <c r="L67" s="191">
        <f t="shared" si="2"/>
        <v>1</v>
      </c>
      <c r="M67" s="235">
        <v>0</v>
      </c>
      <c r="N67" s="235">
        <v>1</v>
      </c>
      <c r="O67" s="191">
        <v>9</v>
      </c>
      <c r="P67" s="235">
        <v>5</v>
      </c>
      <c r="Q67" s="235">
        <v>4</v>
      </c>
      <c r="R67" s="191">
        <f t="shared" si="5"/>
        <v>0</v>
      </c>
      <c r="S67" s="22">
        <v>0</v>
      </c>
      <c r="T67" s="199">
        <v>0</v>
      </c>
      <c r="U67" s="191">
        <v>0</v>
      </c>
      <c r="V67" s="235">
        <v>0</v>
      </c>
      <c r="W67" s="235">
        <v>0</v>
      </c>
      <c r="X67" s="173">
        <f t="shared" si="7"/>
        <v>0</v>
      </c>
      <c r="Y67" s="22">
        <v>0</v>
      </c>
      <c r="Z67" s="260">
        <v>0</v>
      </c>
      <c r="AA67" s="235"/>
      <c r="AB67" s="235"/>
    </row>
    <row r="68" spans="1:28" x14ac:dyDescent="0.3">
      <c r="A68">
        <v>59</v>
      </c>
      <c r="B68" s="5" t="s">
        <v>293</v>
      </c>
      <c r="C68" s="173">
        <v>1362</v>
      </c>
      <c r="D68" s="127">
        <v>605</v>
      </c>
      <c r="E68" s="238">
        <v>757</v>
      </c>
      <c r="F68" s="173">
        <f t="shared" si="1"/>
        <v>343</v>
      </c>
      <c r="G68" s="22">
        <v>154</v>
      </c>
      <c r="H68" s="22">
        <v>189</v>
      </c>
      <c r="I68" s="191">
        <f t="shared" si="4"/>
        <v>85</v>
      </c>
      <c r="J68" s="235">
        <v>36</v>
      </c>
      <c r="K68" s="235">
        <v>49</v>
      </c>
      <c r="L68" s="191">
        <f t="shared" si="2"/>
        <v>701</v>
      </c>
      <c r="M68" s="235">
        <v>291</v>
      </c>
      <c r="N68" s="235">
        <v>410</v>
      </c>
      <c r="O68" s="191">
        <f t="shared" si="3"/>
        <v>166</v>
      </c>
      <c r="P68" s="235">
        <v>85</v>
      </c>
      <c r="Q68" s="235">
        <v>81</v>
      </c>
      <c r="R68" s="191">
        <f t="shared" si="5"/>
        <v>65</v>
      </c>
      <c r="S68" s="198">
        <v>39</v>
      </c>
      <c r="T68" s="199">
        <v>26</v>
      </c>
      <c r="U68" s="191">
        <v>0</v>
      </c>
      <c r="V68" s="235">
        <v>0</v>
      </c>
      <c r="W68" s="235">
        <v>0</v>
      </c>
      <c r="X68" s="173">
        <f t="shared" si="7"/>
        <v>2</v>
      </c>
      <c r="Y68" s="235">
        <v>0</v>
      </c>
      <c r="Z68" s="237">
        <v>2</v>
      </c>
      <c r="AA68" s="235"/>
      <c r="AB68" s="235"/>
    </row>
    <row r="69" spans="1:28" x14ac:dyDescent="0.3">
      <c r="A69">
        <v>60</v>
      </c>
      <c r="B69" s="5" t="s">
        <v>155</v>
      </c>
      <c r="C69" s="173">
        <v>48</v>
      </c>
      <c r="D69" s="127">
        <v>21</v>
      </c>
      <c r="E69" s="238">
        <v>27</v>
      </c>
      <c r="F69" s="173">
        <f t="shared" si="1"/>
        <v>15</v>
      </c>
      <c r="G69" s="127">
        <v>6</v>
      </c>
      <c r="H69" s="127">
        <v>9</v>
      </c>
      <c r="I69" s="191">
        <f t="shared" si="4"/>
        <v>3</v>
      </c>
      <c r="J69" s="235">
        <v>2</v>
      </c>
      <c r="K69" s="235">
        <v>1</v>
      </c>
      <c r="L69" s="191">
        <f t="shared" si="2"/>
        <v>27</v>
      </c>
      <c r="M69" s="235">
        <v>12</v>
      </c>
      <c r="N69" s="235">
        <v>15</v>
      </c>
      <c r="O69" s="191">
        <f t="shared" si="3"/>
        <v>3</v>
      </c>
      <c r="P69" s="235">
        <v>1</v>
      </c>
      <c r="Q69" s="235">
        <v>2</v>
      </c>
      <c r="R69" s="191">
        <f t="shared" si="5"/>
        <v>0</v>
      </c>
      <c r="S69" s="22">
        <v>0</v>
      </c>
      <c r="T69" s="199">
        <v>0</v>
      </c>
      <c r="U69" s="191">
        <v>0</v>
      </c>
      <c r="V69" s="235">
        <v>0</v>
      </c>
      <c r="W69" s="235">
        <v>0</v>
      </c>
      <c r="X69" s="173">
        <f t="shared" si="7"/>
        <v>0</v>
      </c>
      <c r="Y69" s="22">
        <v>0</v>
      </c>
      <c r="Z69" s="260">
        <v>0</v>
      </c>
      <c r="AA69" s="235"/>
      <c r="AB69" s="235"/>
    </row>
    <row r="70" spans="1:28" x14ac:dyDescent="0.3">
      <c r="A70">
        <v>61</v>
      </c>
      <c r="B70" s="5" t="s">
        <v>35</v>
      </c>
      <c r="C70" s="173">
        <v>978</v>
      </c>
      <c r="D70" s="127">
        <v>471</v>
      </c>
      <c r="E70" s="238">
        <v>507</v>
      </c>
      <c r="F70" s="173">
        <f t="shared" si="1"/>
        <v>168</v>
      </c>
      <c r="G70" s="127">
        <v>75</v>
      </c>
      <c r="H70" s="127">
        <v>93</v>
      </c>
      <c r="I70" s="191">
        <f t="shared" si="4"/>
        <v>46</v>
      </c>
      <c r="J70" s="235">
        <v>16</v>
      </c>
      <c r="K70" s="235">
        <v>30</v>
      </c>
      <c r="L70" s="191">
        <f t="shared" si="2"/>
        <v>566</v>
      </c>
      <c r="M70" s="235">
        <v>259</v>
      </c>
      <c r="N70" s="235">
        <v>307</v>
      </c>
      <c r="O70" s="191">
        <f t="shared" si="3"/>
        <v>174</v>
      </c>
      <c r="P70" s="235">
        <v>113</v>
      </c>
      <c r="Q70" s="235">
        <v>61</v>
      </c>
      <c r="R70" s="191">
        <f t="shared" si="5"/>
        <v>15</v>
      </c>
      <c r="S70" s="235">
        <v>7</v>
      </c>
      <c r="T70" s="235">
        <v>8</v>
      </c>
      <c r="U70" s="191">
        <v>0</v>
      </c>
      <c r="V70" s="235">
        <v>0</v>
      </c>
      <c r="W70" s="235">
        <v>0</v>
      </c>
      <c r="X70" s="173">
        <f t="shared" si="7"/>
        <v>9</v>
      </c>
      <c r="Y70" s="235">
        <v>1</v>
      </c>
      <c r="Z70" s="237">
        <v>8</v>
      </c>
      <c r="AA70" s="235"/>
      <c r="AB70" s="235"/>
    </row>
    <row r="71" spans="1:28" ht="13.5" thickBot="1" x14ac:dyDescent="0.35">
      <c r="A71">
        <v>62</v>
      </c>
      <c r="B71" s="5" t="s">
        <v>36</v>
      </c>
      <c r="C71" s="174">
        <v>16</v>
      </c>
      <c r="D71" s="129">
        <v>6</v>
      </c>
      <c r="E71" s="129">
        <v>10</v>
      </c>
      <c r="F71" s="262">
        <f t="shared" si="1"/>
        <v>4</v>
      </c>
      <c r="G71" s="129">
        <v>2</v>
      </c>
      <c r="H71" s="129">
        <v>2</v>
      </c>
      <c r="I71" s="174">
        <f t="shared" si="4"/>
        <v>1</v>
      </c>
      <c r="J71" s="193">
        <v>1</v>
      </c>
      <c r="K71" s="194">
        <v>0</v>
      </c>
      <c r="L71" s="174">
        <f t="shared" si="2"/>
        <v>10</v>
      </c>
      <c r="M71" s="193">
        <v>2</v>
      </c>
      <c r="N71" s="194">
        <v>8</v>
      </c>
      <c r="O71" s="174">
        <f t="shared" si="3"/>
        <v>0</v>
      </c>
      <c r="P71" s="193">
        <v>0</v>
      </c>
      <c r="Q71" s="194">
        <v>0</v>
      </c>
      <c r="R71" s="174">
        <f t="shared" si="5"/>
        <v>1</v>
      </c>
      <c r="S71" s="200">
        <v>1</v>
      </c>
      <c r="T71" s="201">
        <v>0</v>
      </c>
      <c r="U71" s="174">
        <v>0</v>
      </c>
      <c r="V71" s="200">
        <v>0</v>
      </c>
      <c r="W71" s="200">
        <v>0</v>
      </c>
      <c r="X71" s="174">
        <v>0</v>
      </c>
      <c r="Y71" s="200">
        <v>0</v>
      </c>
      <c r="Z71" s="261">
        <v>0</v>
      </c>
      <c r="AA71" s="235"/>
      <c r="AB71" s="235"/>
    </row>
    <row r="72" spans="1:28" x14ac:dyDescent="0.3">
      <c r="B72" s="6" t="s">
        <v>68</v>
      </c>
      <c r="C72" s="235"/>
      <c r="D72" s="235"/>
      <c r="E72" s="239"/>
      <c r="F72" s="239"/>
      <c r="G72" s="239"/>
      <c r="H72" s="239"/>
      <c r="I72" s="239"/>
      <c r="J72" s="239"/>
      <c r="K72" s="239"/>
      <c r="L72" s="239"/>
      <c r="M72" s="240"/>
      <c r="N72" s="238"/>
      <c r="O72" s="241"/>
      <c r="P72" s="240"/>
      <c r="Q72" s="238"/>
      <c r="R72" s="242"/>
      <c r="S72" s="240"/>
      <c r="T72" s="238"/>
      <c r="U72" s="242"/>
      <c r="V72" s="240"/>
      <c r="W72" s="238"/>
      <c r="X72" s="235"/>
      <c r="Y72" s="235"/>
      <c r="Z72" s="235"/>
      <c r="AA72" s="235"/>
      <c r="AB72" s="235"/>
    </row>
    <row r="73" spans="1:28" x14ac:dyDescent="0.3">
      <c r="B73" s="113" t="s">
        <v>43</v>
      </c>
      <c r="C73" s="243"/>
      <c r="D73" s="235"/>
      <c r="E73" s="235"/>
      <c r="F73" s="239"/>
      <c r="G73" s="235"/>
      <c r="H73" s="235"/>
      <c r="I73" s="239"/>
      <c r="J73" s="239"/>
      <c r="K73" s="243"/>
      <c r="L73" s="239"/>
      <c r="M73" s="235"/>
      <c r="N73" s="238"/>
      <c r="O73" s="242"/>
      <c r="P73" s="240"/>
      <c r="Q73" s="238"/>
      <c r="R73" s="242"/>
      <c r="S73" s="240"/>
      <c r="T73" s="238"/>
      <c r="U73" s="242"/>
      <c r="V73" s="240"/>
      <c r="W73" s="238"/>
      <c r="X73" s="235"/>
      <c r="Y73" s="235"/>
      <c r="Z73" s="235"/>
      <c r="AA73" s="235"/>
      <c r="AB73" s="235"/>
    </row>
    <row r="74" spans="1:28" x14ac:dyDescent="0.3">
      <c r="B74" s="1"/>
      <c r="C74" s="243"/>
      <c r="D74" s="235"/>
      <c r="E74" s="239"/>
      <c r="F74" s="239"/>
      <c r="G74" s="235"/>
      <c r="H74" s="235"/>
      <c r="I74" s="239"/>
      <c r="J74" s="239"/>
      <c r="K74" s="243"/>
      <c r="L74" s="239"/>
      <c r="M74" s="235"/>
      <c r="N74" s="238"/>
      <c r="O74" s="242"/>
      <c r="P74" s="240"/>
      <c r="Q74" s="238"/>
      <c r="R74" s="242"/>
      <c r="S74" s="240"/>
      <c r="T74" s="238"/>
      <c r="U74" s="242"/>
      <c r="V74" s="240"/>
      <c r="W74" s="238"/>
      <c r="X74" s="235"/>
      <c r="Y74" s="235"/>
      <c r="Z74" s="235"/>
      <c r="AA74" s="235"/>
      <c r="AB74" s="235"/>
    </row>
    <row r="75" spans="1:28" x14ac:dyDescent="0.3">
      <c r="B75" s="1"/>
      <c r="C75" s="105"/>
      <c r="D75"/>
      <c r="E75"/>
      <c r="G75" s="1"/>
      <c r="J75" s="1"/>
      <c r="K75" s="105"/>
      <c r="N75" s="11"/>
      <c r="O75" s="15"/>
      <c r="P75" s="13"/>
      <c r="Q75" s="11"/>
      <c r="R75" s="15"/>
      <c r="S75" s="13"/>
      <c r="T75" s="11"/>
      <c r="U75" s="15"/>
      <c r="V75" s="13"/>
      <c r="W75" s="11"/>
    </row>
    <row r="76" spans="1:28" x14ac:dyDescent="0.3">
      <c r="B76" s="1"/>
      <c r="C76" s="105"/>
      <c r="D76"/>
      <c r="E76" s="101"/>
      <c r="F76" s="101"/>
      <c r="G76" s="109"/>
      <c r="J76" s="1"/>
      <c r="K76" s="105"/>
      <c r="L76" s="105"/>
      <c r="M76" s="13"/>
      <c r="N76" s="11"/>
      <c r="O76" s="15"/>
      <c r="P76" s="13"/>
      <c r="Q76" s="11"/>
      <c r="R76" s="15"/>
      <c r="S76" s="13"/>
      <c r="T76" s="11"/>
      <c r="U76" s="15"/>
      <c r="V76" s="13"/>
      <c r="W76" s="11"/>
    </row>
    <row r="77" spans="1:28" x14ac:dyDescent="0.3">
      <c r="B77" s="1"/>
      <c r="C77" s="105"/>
      <c r="D77"/>
      <c r="J77" s="1"/>
      <c r="K77" s="105"/>
      <c r="L77" s="105"/>
      <c r="M77" s="13"/>
      <c r="N77" s="11"/>
      <c r="O77" s="15"/>
      <c r="P77" s="13"/>
      <c r="Q77" s="11"/>
      <c r="R77" s="15"/>
      <c r="S77" s="13"/>
      <c r="T77" s="11"/>
      <c r="U77" s="15"/>
      <c r="V77" s="13"/>
      <c r="W77" s="11"/>
    </row>
    <row r="78" spans="1:28" x14ac:dyDescent="0.3">
      <c r="B78" s="1"/>
      <c r="C78" s="105"/>
      <c r="D78"/>
      <c r="F78"/>
      <c r="G78" s="1"/>
      <c r="J78" s="1"/>
      <c r="K78" s="105"/>
      <c r="L78" s="105"/>
      <c r="M78" s="13"/>
      <c r="N78" s="11"/>
      <c r="O78" s="15"/>
      <c r="P78" s="13"/>
      <c r="Q78" s="11"/>
      <c r="R78" s="15"/>
      <c r="S78" s="13"/>
      <c r="T78" s="11"/>
      <c r="U78" s="15"/>
      <c r="V78" s="13"/>
      <c r="W78" s="11"/>
    </row>
    <row r="79" spans="1:28" x14ac:dyDescent="0.3">
      <c r="B79" s="1"/>
      <c r="G79" s="1"/>
      <c r="J79" s="1"/>
      <c r="K79" s="106"/>
      <c r="M79" s="13"/>
      <c r="N79" s="11"/>
      <c r="O79" s="15"/>
      <c r="P79" s="13"/>
      <c r="Q79" s="11"/>
      <c r="R79" s="15"/>
      <c r="S79" s="13"/>
      <c r="T79" s="11"/>
      <c r="U79" s="15"/>
      <c r="V79" s="13"/>
      <c r="W79" s="11"/>
    </row>
    <row r="80" spans="1:28" x14ac:dyDescent="0.3">
      <c r="B80" s="1"/>
      <c r="G80" s="1"/>
      <c r="J80" s="1"/>
      <c r="K80" s="106"/>
      <c r="L80" s="15"/>
      <c r="M80" s="13"/>
      <c r="N80" s="11"/>
      <c r="O80" s="15"/>
      <c r="P80" s="13"/>
      <c r="Q80" s="11"/>
      <c r="R80" s="15"/>
      <c r="S80" s="13"/>
      <c r="T80" s="11"/>
      <c r="U80" s="15"/>
      <c r="V80" s="13"/>
      <c r="W80" s="11"/>
    </row>
    <row r="81" spans="7:23" x14ac:dyDescent="0.3">
      <c r="G81" s="13"/>
      <c r="H81" s="11"/>
      <c r="I81" s="15"/>
      <c r="J81" s="13"/>
      <c r="K81" s="11"/>
      <c r="L81" s="15"/>
      <c r="M81" s="13"/>
      <c r="N81" s="11"/>
      <c r="O81" s="15"/>
      <c r="P81" s="13"/>
      <c r="Q81" s="11"/>
      <c r="R81" s="15"/>
      <c r="S81" s="13"/>
      <c r="T81" s="11"/>
      <c r="U81" s="15"/>
      <c r="V81" s="13"/>
      <c r="W81" s="11"/>
    </row>
    <row r="82" spans="7:23" x14ac:dyDescent="0.3">
      <c r="G82" s="13"/>
      <c r="H82" s="11"/>
      <c r="I82" s="15"/>
      <c r="J82" s="13"/>
      <c r="K82" s="11"/>
      <c r="L82" s="15"/>
      <c r="M82" s="13"/>
      <c r="N82" s="11"/>
      <c r="O82" s="15"/>
      <c r="P82" s="13"/>
      <c r="Q82" s="11"/>
      <c r="R82" s="15"/>
      <c r="S82" s="13"/>
      <c r="T82" s="11"/>
      <c r="U82" s="15"/>
      <c r="V82" s="13"/>
      <c r="W82" s="11"/>
    </row>
    <row r="83" spans="7:23" x14ac:dyDescent="0.3">
      <c r="G83" s="13"/>
      <c r="H83" s="11"/>
      <c r="I83" s="15"/>
      <c r="J83" s="13"/>
      <c r="K83" s="11"/>
      <c r="L83" s="15"/>
      <c r="M83" s="13"/>
      <c r="N83" s="11"/>
      <c r="O83" s="15"/>
      <c r="P83" s="13"/>
      <c r="Q83" s="11"/>
      <c r="R83" s="15"/>
      <c r="S83" s="13"/>
      <c r="T83" s="11"/>
      <c r="U83" s="15"/>
      <c r="V83" s="13"/>
      <c r="W83" s="11"/>
    </row>
    <row r="84" spans="7:23" x14ac:dyDescent="0.3">
      <c r="G84" s="13"/>
      <c r="H84" s="11"/>
      <c r="I84" s="15"/>
      <c r="J84" s="13"/>
      <c r="K84" s="11"/>
      <c r="L84" s="15"/>
      <c r="M84" s="13"/>
      <c r="N84" s="11"/>
      <c r="O84" s="15"/>
      <c r="P84" s="13"/>
      <c r="Q84" s="11"/>
      <c r="R84" s="15"/>
      <c r="S84" s="13"/>
      <c r="T84" s="11"/>
      <c r="U84" s="15"/>
      <c r="V84" s="13"/>
      <c r="W84" s="11"/>
    </row>
    <row r="85" spans="7:23" x14ac:dyDescent="0.3">
      <c r="G85" s="13"/>
      <c r="H85" s="11"/>
      <c r="I85" s="15"/>
      <c r="J85" s="13"/>
      <c r="K85" s="11"/>
      <c r="L85" s="15"/>
      <c r="M85" s="13"/>
      <c r="N85" s="11"/>
      <c r="O85" s="15"/>
      <c r="P85" s="13"/>
      <c r="Q85" s="11"/>
      <c r="R85" s="15"/>
      <c r="S85" s="13"/>
      <c r="T85" s="11"/>
      <c r="U85" s="15"/>
      <c r="V85" s="13"/>
      <c r="W85" s="11"/>
    </row>
    <row r="86" spans="7:23" x14ac:dyDescent="0.3">
      <c r="G86" s="13"/>
      <c r="H86" s="11"/>
      <c r="I86" s="15"/>
      <c r="J86" s="13"/>
      <c r="K86" s="11"/>
      <c r="L86" s="15"/>
      <c r="M86" s="13"/>
      <c r="N86" s="11"/>
      <c r="O86" s="15"/>
      <c r="P86" s="13"/>
      <c r="Q86" s="11"/>
      <c r="R86" s="15"/>
      <c r="S86" s="13"/>
      <c r="T86" s="11"/>
      <c r="U86" s="15"/>
      <c r="V86" s="13"/>
      <c r="W86" s="11"/>
    </row>
    <row r="87" spans="7:23" x14ac:dyDescent="0.3">
      <c r="G87" s="13"/>
      <c r="H87" s="11"/>
      <c r="I87" s="15"/>
      <c r="J87" s="13"/>
      <c r="K87" s="11"/>
      <c r="L87" s="15"/>
      <c r="M87" s="13"/>
      <c r="N87" s="11"/>
      <c r="O87" s="15"/>
      <c r="P87" s="13"/>
      <c r="Q87" s="11"/>
      <c r="R87" s="15"/>
      <c r="S87" s="13"/>
      <c r="T87" s="11"/>
      <c r="U87" s="15"/>
      <c r="V87" s="13"/>
      <c r="W87" s="11"/>
    </row>
    <row r="88" spans="7:23" x14ac:dyDescent="0.3">
      <c r="G88" s="13"/>
      <c r="H88" s="11"/>
      <c r="I88" s="15"/>
      <c r="J88" s="13"/>
      <c r="K88" s="11"/>
      <c r="L88" s="15"/>
      <c r="M88" s="13"/>
      <c r="N88" s="11"/>
      <c r="O88" s="15"/>
      <c r="P88" s="13"/>
      <c r="Q88" s="11"/>
      <c r="R88" s="15"/>
      <c r="S88" s="13"/>
      <c r="T88" s="11"/>
      <c r="U88" s="15"/>
      <c r="V88" s="13"/>
      <c r="W88" s="11"/>
    </row>
    <row r="89" spans="7:23" x14ac:dyDescent="0.3">
      <c r="G89" s="13"/>
      <c r="H89" s="11"/>
      <c r="I89" s="15"/>
      <c r="J89" s="13"/>
      <c r="K89" s="11"/>
      <c r="L89" s="15"/>
      <c r="M89" s="13"/>
      <c r="N89" s="11"/>
      <c r="O89" s="15"/>
      <c r="P89" s="13"/>
      <c r="Q89" s="11"/>
      <c r="R89" s="15"/>
      <c r="S89" s="13"/>
      <c r="T89" s="11"/>
      <c r="U89" s="15"/>
      <c r="V89" s="13"/>
      <c r="W89" s="11"/>
    </row>
    <row r="90" spans="7:23" x14ac:dyDescent="0.3">
      <c r="G90" s="13"/>
      <c r="H90" s="11"/>
      <c r="I90" s="15"/>
      <c r="J90" s="13"/>
      <c r="K90" s="11"/>
      <c r="L90" s="15"/>
      <c r="M90" s="13"/>
      <c r="N90" s="11"/>
      <c r="O90" s="15"/>
      <c r="P90" s="13"/>
      <c r="Q90" s="11"/>
      <c r="R90" s="15"/>
      <c r="S90" s="13"/>
      <c r="T90" s="11"/>
      <c r="U90" s="15"/>
      <c r="V90" s="13"/>
      <c r="W90" s="11"/>
    </row>
    <row r="91" spans="7:23" x14ac:dyDescent="0.3">
      <c r="G91" s="13"/>
      <c r="H91" s="11"/>
      <c r="I91" s="15"/>
      <c r="J91" s="13"/>
      <c r="K91" s="11"/>
      <c r="L91" s="15"/>
      <c r="M91" s="13"/>
      <c r="N91" s="11"/>
      <c r="O91" s="15"/>
      <c r="P91" s="13"/>
      <c r="Q91" s="11"/>
      <c r="R91" s="15"/>
      <c r="S91" s="13"/>
      <c r="T91" s="11"/>
      <c r="U91" s="15"/>
      <c r="V91" s="13"/>
      <c r="W91" s="11"/>
    </row>
    <row r="92" spans="7:23" x14ac:dyDescent="0.3">
      <c r="G92" s="13"/>
      <c r="H92" s="11"/>
      <c r="I92" s="15"/>
      <c r="J92" s="13"/>
      <c r="K92" s="11"/>
      <c r="L92" s="15"/>
      <c r="M92" s="13"/>
      <c r="N92" s="11"/>
      <c r="O92" s="15"/>
      <c r="P92" s="13"/>
      <c r="Q92" s="11"/>
      <c r="R92" s="15"/>
      <c r="S92" s="13"/>
      <c r="T92" s="11"/>
      <c r="U92" s="15"/>
      <c r="V92" s="13"/>
      <c r="W92" s="11"/>
    </row>
    <row r="93" spans="7:23" x14ac:dyDescent="0.3">
      <c r="G93" s="13"/>
      <c r="H93" s="11"/>
      <c r="I93" s="15"/>
      <c r="J93" s="13"/>
      <c r="K93" s="11"/>
      <c r="L93" s="15"/>
      <c r="M93" s="13"/>
      <c r="N93" s="11"/>
      <c r="O93" s="15"/>
      <c r="P93" s="13"/>
      <c r="Q93" s="11"/>
      <c r="R93" s="15"/>
      <c r="S93" s="13"/>
      <c r="T93" s="11"/>
      <c r="U93" s="15"/>
      <c r="V93" s="13"/>
      <c r="W93" s="11"/>
    </row>
    <row r="94" spans="7:23" x14ac:dyDescent="0.3">
      <c r="G94" s="13"/>
      <c r="H94" s="11"/>
      <c r="I94" s="15"/>
      <c r="J94" s="13"/>
      <c r="K94" s="11"/>
      <c r="L94" s="15"/>
      <c r="M94" s="13"/>
      <c r="N94" s="11"/>
      <c r="O94" s="15"/>
      <c r="P94" s="13"/>
      <c r="Q94" s="11"/>
      <c r="R94" s="15"/>
      <c r="S94" s="13"/>
      <c r="T94" s="11"/>
      <c r="U94" s="15"/>
      <c r="V94" s="13"/>
      <c r="W94" s="11"/>
    </row>
    <row r="95" spans="7:23" x14ac:dyDescent="0.3">
      <c r="G95" s="13"/>
      <c r="H95" s="11"/>
      <c r="I95" s="15"/>
      <c r="J95" s="13"/>
      <c r="K95" s="11"/>
      <c r="L95" s="15"/>
      <c r="M95" s="13"/>
      <c r="N95" s="11"/>
      <c r="O95" s="15"/>
      <c r="P95" s="13"/>
      <c r="Q95" s="11"/>
      <c r="R95" s="15"/>
      <c r="S95" s="13"/>
      <c r="T95" s="11"/>
      <c r="U95" s="15"/>
      <c r="V95" s="13"/>
      <c r="W95" s="11"/>
    </row>
    <row r="96" spans="7:23" x14ac:dyDescent="0.3">
      <c r="G96" s="13"/>
      <c r="H96" s="11"/>
      <c r="I96" s="15"/>
      <c r="J96" s="13"/>
      <c r="K96" s="11"/>
      <c r="L96" s="15"/>
      <c r="M96" s="13"/>
      <c r="N96" s="11"/>
      <c r="O96" s="15"/>
      <c r="P96" s="13"/>
      <c r="Q96" s="11"/>
      <c r="R96" s="15"/>
      <c r="S96" s="13"/>
      <c r="T96" s="11"/>
      <c r="U96" s="15"/>
      <c r="V96" s="13"/>
      <c r="W96" s="11"/>
    </row>
    <row r="97" spans="7:23" x14ac:dyDescent="0.3">
      <c r="G97" s="13"/>
      <c r="H97" s="11"/>
      <c r="I97" s="15"/>
      <c r="J97" s="13"/>
      <c r="K97" s="11"/>
      <c r="L97" s="15"/>
      <c r="M97" s="13"/>
      <c r="N97" s="11"/>
      <c r="O97" s="15"/>
      <c r="P97" s="13"/>
      <c r="Q97" s="11"/>
      <c r="R97" s="15"/>
      <c r="S97" s="13"/>
      <c r="T97" s="11"/>
      <c r="U97" s="15"/>
      <c r="V97" s="13"/>
      <c r="W97" s="11"/>
    </row>
    <row r="98" spans="7:23" x14ac:dyDescent="0.3">
      <c r="G98" s="13"/>
      <c r="H98" s="11"/>
      <c r="I98" s="15"/>
      <c r="J98" s="13"/>
      <c r="K98" s="11"/>
      <c r="L98" s="15"/>
      <c r="M98" s="13"/>
      <c r="N98" s="11"/>
      <c r="O98" s="15"/>
      <c r="P98" s="13"/>
      <c r="Q98" s="11"/>
      <c r="R98" s="15"/>
      <c r="S98" s="13"/>
      <c r="T98" s="11"/>
      <c r="U98" s="15"/>
      <c r="V98" s="13"/>
      <c r="W98" s="11"/>
    </row>
    <row r="99" spans="7:23" x14ac:dyDescent="0.3">
      <c r="G99" s="13"/>
      <c r="H99" s="11"/>
      <c r="I99" s="15"/>
      <c r="J99" s="13"/>
      <c r="K99" s="11"/>
      <c r="L99" s="15"/>
      <c r="M99" s="13"/>
      <c r="N99" s="11"/>
      <c r="O99" s="15"/>
      <c r="P99" s="13"/>
      <c r="Q99" s="11"/>
      <c r="R99" s="15"/>
      <c r="S99" s="13"/>
      <c r="T99" s="11"/>
      <c r="U99" s="15"/>
      <c r="V99" s="13"/>
      <c r="W99" s="11"/>
    </row>
    <row r="100" spans="7:23" x14ac:dyDescent="0.3">
      <c r="G100" s="13"/>
      <c r="H100" s="11"/>
      <c r="I100" s="15"/>
      <c r="J100" s="13"/>
      <c r="K100" s="11"/>
      <c r="L100" s="15"/>
      <c r="M100" s="13"/>
      <c r="N100" s="11"/>
      <c r="O100" s="15"/>
      <c r="P100" s="13"/>
      <c r="Q100" s="11"/>
      <c r="R100" s="15"/>
      <c r="S100" s="13"/>
      <c r="T100" s="11"/>
      <c r="U100" s="15"/>
      <c r="V100" s="13"/>
      <c r="W100" s="11"/>
    </row>
    <row r="101" spans="7:23" x14ac:dyDescent="0.3">
      <c r="G101" s="13"/>
      <c r="H101" s="11"/>
      <c r="I101" s="15"/>
      <c r="J101" s="13"/>
      <c r="K101" s="11"/>
      <c r="L101" s="15"/>
      <c r="M101" s="13"/>
      <c r="N101" s="11"/>
      <c r="O101" s="15"/>
      <c r="P101" s="13"/>
      <c r="Q101" s="11"/>
      <c r="R101" s="15"/>
      <c r="S101" s="13"/>
      <c r="T101" s="11"/>
      <c r="U101" s="15"/>
      <c r="V101" s="13"/>
      <c r="W101" s="11"/>
    </row>
    <row r="102" spans="7:23" x14ac:dyDescent="0.3">
      <c r="G102" s="13"/>
      <c r="H102" s="11"/>
      <c r="I102" s="15"/>
      <c r="J102" s="13"/>
      <c r="K102" s="11"/>
      <c r="L102" s="15"/>
      <c r="M102" s="13"/>
      <c r="N102" s="11"/>
      <c r="O102" s="15"/>
      <c r="P102" s="13"/>
      <c r="Q102" s="11"/>
      <c r="R102" s="15"/>
      <c r="S102" s="13"/>
      <c r="T102" s="11"/>
      <c r="U102" s="15"/>
      <c r="V102" s="13"/>
      <c r="W102" s="11"/>
    </row>
    <row r="103" spans="7:23" x14ac:dyDescent="0.3">
      <c r="G103" s="13"/>
      <c r="H103" s="11"/>
      <c r="I103" s="15"/>
      <c r="J103" s="13"/>
      <c r="K103" s="11"/>
      <c r="L103" s="15"/>
      <c r="M103" s="13"/>
      <c r="N103" s="11"/>
      <c r="O103" s="15"/>
      <c r="P103" s="13"/>
      <c r="Q103" s="11"/>
      <c r="R103" s="15"/>
      <c r="S103" s="13"/>
      <c r="T103" s="11"/>
      <c r="U103" s="15"/>
      <c r="V103" s="13"/>
      <c r="W103" s="11"/>
    </row>
    <row r="104" spans="7:23" x14ac:dyDescent="0.3">
      <c r="G104" s="13"/>
      <c r="H104" s="11"/>
      <c r="I104" s="15"/>
      <c r="J104" s="13"/>
      <c r="K104" s="11"/>
      <c r="L104" s="15"/>
      <c r="M104" s="13"/>
      <c r="N104" s="11"/>
      <c r="O104" s="15"/>
      <c r="P104" s="13"/>
      <c r="Q104" s="11"/>
      <c r="R104" s="15"/>
      <c r="S104" s="13"/>
      <c r="T104" s="11"/>
      <c r="U104" s="15"/>
      <c r="V104" s="13"/>
      <c r="W104" s="11"/>
    </row>
    <row r="105" spans="7:23" x14ac:dyDescent="0.3">
      <c r="G105" s="13"/>
      <c r="H105" s="11"/>
      <c r="I105" s="15"/>
      <c r="J105" s="13"/>
      <c r="K105" s="11"/>
      <c r="L105" s="15"/>
      <c r="M105" s="13"/>
      <c r="N105" s="11"/>
      <c r="O105" s="15"/>
      <c r="P105" s="13"/>
      <c r="Q105" s="11"/>
      <c r="R105" s="15"/>
      <c r="S105" s="13"/>
      <c r="T105" s="11"/>
      <c r="U105" s="15"/>
      <c r="V105" s="13"/>
      <c r="W105" s="11"/>
    </row>
    <row r="106" spans="7:23" x14ac:dyDescent="0.3">
      <c r="G106" s="13"/>
      <c r="H106" s="11"/>
      <c r="I106" s="15"/>
      <c r="J106" s="13"/>
      <c r="K106" s="11"/>
      <c r="L106" s="15"/>
      <c r="M106" s="13"/>
      <c r="N106" s="11"/>
      <c r="O106" s="15"/>
      <c r="P106" s="13"/>
      <c r="Q106" s="11"/>
      <c r="R106" s="15"/>
      <c r="S106" s="13"/>
      <c r="T106" s="11"/>
      <c r="U106" s="15"/>
      <c r="V106" s="13"/>
      <c r="W106" s="11"/>
    </row>
    <row r="107" spans="7:23" x14ac:dyDescent="0.3">
      <c r="G107" s="13"/>
      <c r="H107" s="11"/>
      <c r="I107" s="15"/>
      <c r="J107" s="13"/>
      <c r="K107" s="11"/>
      <c r="L107" s="15"/>
      <c r="M107" s="13"/>
      <c r="N107" s="11"/>
      <c r="O107" s="15"/>
      <c r="P107" s="13"/>
      <c r="Q107" s="11"/>
      <c r="R107" s="15"/>
      <c r="S107" s="13"/>
      <c r="T107" s="11"/>
      <c r="U107" s="15"/>
      <c r="V107" s="13"/>
      <c r="W107" s="11"/>
    </row>
    <row r="108" spans="7:23" x14ac:dyDescent="0.3">
      <c r="G108" s="13"/>
      <c r="H108" s="11"/>
      <c r="I108" s="15"/>
      <c r="J108" s="13"/>
      <c r="K108" s="11"/>
      <c r="L108" s="15"/>
      <c r="M108" s="13"/>
      <c r="N108" s="11"/>
      <c r="O108" s="15"/>
      <c r="P108" s="13"/>
      <c r="Q108" s="11"/>
      <c r="R108" s="15"/>
      <c r="S108" s="13"/>
      <c r="T108" s="11"/>
      <c r="U108" s="15"/>
      <c r="V108" s="13"/>
      <c r="W108" s="11"/>
    </row>
    <row r="109" spans="7:23" x14ac:dyDescent="0.3">
      <c r="G109" s="13"/>
      <c r="H109" s="11"/>
      <c r="I109" s="15"/>
      <c r="J109" s="13"/>
      <c r="K109" s="11"/>
      <c r="L109" s="15"/>
      <c r="M109" s="13"/>
      <c r="N109" s="11"/>
      <c r="O109" s="15"/>
      <c r="P109" s="13"/>
      <c r="Q109" s="11"/>
      <c r="R109" s="15"/>
      <c r="S109" s="13"/>
      <c r="T109" s="11"/>
      <c r="U109" s="15"/>
      <c r="V109" s="13"/>
      <c r="W109" s="11"/>
    </row>
    <row r="110" spans="7:23" x14ac:dyDescent="0.3">
      <c r="G110" s="13"/>
      <c r="H110" s="11"/>
      <c r="I110" s="15"/>
      <c r="J110" s="13"/>
      <c r="K110" s="11"/>
      <c r="L110" s="15"/>
      <c r="M110" s="13"/>
      <c r="N110" s="11"/>
      <c r="O110" s="15"/>
      <c r="P110" s="13"/>
      <c r="Q110" s="11"/>
      <c r="R110" s="15"/>
      <c r="S110" s="13"/>
      <c r="T110" s="11"/>
      <c r="U110" s="15"/>
      <c r="V110" s="13"/>
      <c r="W110" s="11"/>
    </row>
    <row r="111" spans="7:23" x14ac:dyDescent="0.3">
      <c r="G111" s="13"/>
      <c r="H111" s="11"/>
      <c r="I111" s="15"/>
      <c r="J111" s="13"/>
      <c r="K111" s="11"/>
      <c r="L111" s="15"/>
      <c r="M111" s="13"/>
      <c r="N111" s="11"/>
      <c r="O111" s="15"/>
      <c r="P111" s="13"/>
      <c r="Q111" s="11"/>
      <c r="R111" s="15"/>
      <c r="S111" s="13"/>
      <c r="T111" s="11"/>
      <c r="U111" s="15"/>
      <c r="V111" s="13"/>
      <c r="W111" s="11"/>
    </row>
    <row r="112" spans="7:23" x14ac:dyDescent="0.3">
      <c r="G112" s="13"/>
      <c r="H112" s="11"/>
      <c r="I112" s="15"/>
      <c r="J112" s="13"/>
      <c r="K112" s="11"/>
      <c r="L112" s="15"/>
      <c r="M112" s="13"/>
      <c r="N112" s="11"/>
      <c r="O112" s="15"/>
      <c r="P112" s="13"/>
      <c r="Q112" s="11"/>
      <c r="R112" s="15"/>
      <c r="S112" s="13"/>
      <c r="T112" s="11"/>
      <c r="U112" s="15"/>
      <c r="V112" s="13"/>
      <c r="W112" s="11"/>
    </row>
    <row r="113" spans="7:23" x14ac:dyDescent="0.3">
      <c r="G113" s="13"/>
      <c r="H113" s="11"/>
      <c r="I113" s="15"/>
      <c r="J113" s="13"/>
      <c r="K113" s="11"/>
      <c r="L113" s="15"/>
      <c r="M113" s="13"/>
      <c r="N113" s="11"/>
      <c r="O113" s="15"/>
      <c r="P113" s="13"/>
      <c r="Q113" s="11"/>
      <c r="R113" s="15"/>
      <c r="S113" s="13"/>
      <c r="T113" s="11"/>
      <c r="U113" s="15"/>
      <c r="V113" s="13"/>
      <c r="W113" s="11"/>
    </row>
    <row r="114" spans="7:23" x14ac:dyDescent="0.3">
      <c r="G114" s="13"/>
      <c r="H114" s="11"/>
      <c r="I114" s="15"/>
      <c r="J114" s="13"/>
      <c r="K114" s="11"/>
      <c r="L114" s="15"/>
      <c r="M114" s="13"/>
      <c r="N114" s="11"/>
      <c r="O114" s="15"/>
      <c r="P114" s="13"/>
      <c r="Q114" s="11"/>
      <c r="R114" s="15"/>
      <c r="S114" s="13"/>
      <c r="T114" s="11"/>
      <c r="U114" s="15"/>
      <c r="V114" s="13"/>
      <c r="W114" s="11"/>
    </row>
    <row r="115" spans="7:23" x14ac:dyDescent="0.3">
      <c r="G115" s="13"/>
      <c r="H115" s="11"/>
      <c r="I115" s="15"/>
      <c r="J115" s="13"/>
      <c r="K115" s="11"/>
      <c r="L115" s="15"/>
      <c r="M115" s="13"/>
      <c r="N115" s="11"/>
      <c r="O115" s="15"/>
      <c r="P115" s="13"/>
      <c r="Q115" s="11"/>
      <c r="R115" s="15"/>
      <c r="S115" s="13"/>
      <c r="T115" s="11"/>
      <c r="U115" s="15"/>
      <c r="V115" s="13"/>
      <c r="W115" s="11"/>
    </row>
    <row r="116" spans="7:23" x14ac:dyDescent="0.3">
      <c r="G116" s="13"/>
      <c r="H116" s="11"/>
      <c r="I116" s="15"/>
      <c r="J116" s="13"/>
      <c r="K116" s="11"/>
      <c r="L116" s="15"/>
      <c r="M116" s="13"/>
      <c r="N116" s="11"/>
      <c r="O116" s="15"/>
      <c r="P116" s="13"/>
      <c r="Q116" s="11"/>
      <c r="R116" s="15"/>
      <c r="S116" s="13"/>
      <c r="T116" s="11"/>
      <c r="U116" s="15"/>
      <c r="V116" s="13"/>
      <c r="W116" s="11"/>
    </row>
    <row r="117" spans="7:23" x14ac:dyDescent="0.3">
      <c r="G117" s="13"/>
      <c r="H117" s="11"/>
      <c r="I117" s="15"/>
      <c r="J117" s="13"/>
      <c r="K117" s="11"/>
      <c r="L117" s="15"/>
      <c r="M117" s="13"/>
      <c r="N117" s="11"/>
      <c r="O117" s="15"/>
      <c r="P117" s="13"/>
      <c r="Q117" s="11"/>
      <c r="R117" s="15"/>
      <c r="S117" s="13"/>
      <c r="T117" s="11"/>
      <c r="U117" s="15"/>
      <c r="V117" s="13"/>
      <c r="W117" s="11"/>
    </row>
    <row r="118" spans="7:23" x14ac:dyDescent="0.3">
      <c r="G118" s="13"/>
      <c r="H118" s="11"/>
      <c r="I118" s="15"/>
      <c r="J118" s="13"/>
      <c r="K118" s="11"/>
      <c r="L118" s="15"/>
      <c r="M118" s="13"/>
      <c r="N118" s="11"/>
      <c r="O118" s="15"/>
      <c r="P118" s="13"/>
      <c r="Q118" s="11"/>
      <c r="R118" s="15"/>
      <c r="S118" s="13"/>
      <c r="T118" s="11"/>
      <c r="U118" s="15"/>
      <c r="V118" s="13"/>
      <c r="W118" s="11"/>
    </row>
    <row r="119" spans="7:23" x14ac:dyDescent="0.3">
      <c r="G119" s="13"/>
      <c r="H119" s="11"/>
      <c r="I119" s="15"/>
      <c r="J119" s="13"/>
      <c r="K119" s="11"/>
      <c r="L119" s="15"/>
      <c r="M119" s="13"/>
      <c r="N119" s="11"/>
      <c r="O119" s="15"/>
      <c r="P119" s="13"/>
      <c r="Q119" s="11"/>
      <c r="R119" s="15"/>
      <c r="S119" s="13"/>
      <c r="T119" s="11"/>
      <c r="U119" s="15"/>
      <c r="V119" s="13"/>
      <c r="W119" s="11"/>
    </row>
    <row r="120" spans="7:23" x14ac:dyDescent="0.3">
      <c r="G120" s="13"/>
      <c r="H120" s="11"/>
      <c r="I120" s="15"/>
      <c r="J120" s="13"/>
      <c r="K120" s="11"/>
      <c r="L120" s="15"/>
      <c r="M120" s="13"/>
      <c r="N120" s="11"/>
      <c r="O120" s="15"/>
      <c r="P120" s="13"/>
      <c r="Q120" s="11"/>
      <c r="R120" s="15"/>
      <c r="S120" s="13"/>
      <c r="T120" s="11"/>
      <c r="U120" s="15"/>
      <c r="V120" s="13"/>
      <c r="W120" s="11"/>
    </row>
    <row r="121" spans="7:23" x14ac:dyDescent="0.3">
      <c r="G121" s="13"/>
      <c r="H121" s="11"/>
      <c r="I121" s="15"/>
      <c r="J121" s="13"/>
      <c r="K121" s="11"/>
      <c r="L121" s="15"/>
      <c r="M121" s="13"/>
      <c r="N121" s="11"/>
      <c r="O121" s="15"/>
      <c r="P121" s="13"/>
      <c r="Q121" s="11"/>
      <c r="R121" s="15"/>
      <c r="S121" s="13"/>
      <c r="T121" s="11"/>
      <c r="U121" s="15"/>
      <c r="V121" s="13"/>
      <c r="W121" s="11"/>
    </row>
    <row r="122" spans="7:23" x14ac:dyDescent="0.3">
      <c r="G122" s="13"/>
      <c r="H122" s="11"/>
      <c r="I122" s="15"/>
      <c r="J122" s="13"/>
      <c r="K122" s="11"/>
      <c r="L122" s="15"/>
      <c r="M122" s="13"/>
      <c r="N122" s="11"/>
      <c r="O122" s="15"/>
      <c r="P122" s="13"/>
      <c r="Q122" s="11"/>
      <c r="R122" s="15"/>
      <c r="S122" s="13"/>
      <c r="T122" s="11"/>
      <c r="U122" s="15"/>
      <c r="V122" s="13"/>
      <c r="W122" s="11"/>
    </row>
    <row r="123" spans="7:23" x14ac:dyDescent="0.3">
      <c r="G123" s="13"/>
      <c r="H123" s="11"/>
      <c r="I123" s="15"/>
      <c r="J123" s="13"/>
      <c r="K123" s="11"/>
      <c r="L123" s="15"/>
      <c r="M123" s="13"/>
      <c r="N123" s="11"/>
      <c r="O123" s="15"/>
      <c r="P123" s="13"/>
      <c r="Q123" s="11"/>
      <c r="R123" s="15"/>
      <c r="S123" s="13"/>
      <c r="T123" s="11"/>
      <c r="U123" s="15"/>
      <c r="V123" s="11"/>
      <c r="W123" s="11"/>
    </row>
    <row r="124" spans="7:23" x14ac:dyDescent="0.3">
      <c r="G124" s="13"/>
      <c r="H124" s="11"/>
      <c r="I124" s="15"/>
      <c r="J124" s="13"/>
      <c r="K124" s="11"/>
      <c r="L124" s="15"/>
      <c r="M124" s="13"/>
      <c r="N124" s="11"/>
      <c r="O124" s="15"/>
      <c r="P124" s="13"/>
      <c r="Q124" s="11"/>
      <c r="R124" s="15"/>
      <c r="S124" s="13"/>
      <c r="T124" s="11"/>
      <c r="U124" s="15"/>
      <c r="V124" s="11"/>
      <c r="W124" s="11"/>
    </row>
    <row r="125" spans="7:23" x14ac:dyDescent="0.3">
      <c r="G125" s="13"/>
      <c r="H125" s="11"/>
      <c r="I125" s="15"/>
      <c r="J125" s="13"/>
      <c r="K125" s="11"/>
      <c r="L125" s="15"/>
      <c r="M125" s="13"/>
      <c r="N125" s="11"/>
      <c r="O125" s="15"/>
      <c r="P125" s="13"/>
      <c r="Q125" s="11"/>
      <c r="R125" s="15"/>
      <c r="S125" s="13"/>
      <c r="T125" s="11"/>
      <c r="U125" s="15"/>
      <c r="V125" s="11"/>
      <c r="W125" s="11"/>
    </row>
    <row r="126" spans="7:23" x14ac:dyDescent="0.3">
      <c r="G126" s="13"/>
      <c r="H126" s="11"/>
      <c r="I126" s="15"/>
      <c r="J126" s="13"/>
      <c r="K126" s="11"/>
      <c r="L126" s="15"/>
      <c r="M126" s="13"/>
      <c r="N126" s="11"/>
      <c r="O126" s="15"/>
      <c r="P126" s="13"/>
      <c r="Q126" s="11"/>
      <c r="R126" s="15"/>
      <c r="S126" s="13"/>
      <c r="T126" s="11"/>
      <c r="U126" s="15"/>
      <c r="V126" s="11"/>
      <c r="W126" s="11"/>
    </row>
    <row r="127" spans="7:23" x14ac:dyDescent="0.3">
      <c r="G127" s="13"/>
      <c r="H127" s="11"/>
      <c r="I127" s="15"/>
      <c r="J127" s="13"/>
      <c r="K127" s="11"/>
      <c r="L127" s="15"/>
      <c r="M127" s="13"/>
      <c r="N127" s="11"/>
      <c r="O127" s="15"/>
      <c r="P127" s="13"/>
      <c r="Q127" s="11"/>
      <c r="R127" s="15"/>
      <c r="S127" s="13"/>
      <c r="T127" s="11"/>
      <c r="U127" s="15"/>
      <c r="V127" s="11"/>
      <c r="W127" s="11"/>
    </row>
    <row r="128" spans="7:23" x14ac:dyDescent="0.3">
      <c r="G128" s="13"/>
      <c r="H128" s="11"/>
      <c r="I128" s="15"/>
      <c r="J128" s="13"/>
      <c r="K128" s="11"/>
      <c r="L128" s="15"/>
      <c r="M128" s="13"/>
      <c r="N128" s="11"/>
      <c r="O128" s="15"/>
      <c r="P128" s="13"/>
      <c r="Q128" s="11"/>
      <c r="R128" s="15"/>
      <c r="S128" s="13"/>
      <c r="T128" s="11"/>
      <c r="U128" s="15"/>
      <c r="V128" s="11"/>
      <c r="W128" s="11"/>
    </row>
    <row r="129" spans="7:23" x14ac:dyDescent="0.3">
      <c r="G129" s="13"/>
      <c r="H129" s="11"/>
      <c r="I129" s="15"/>
      <c r="J129" s="13"/>
      <c r="K129" s="11"/>
      <c r="L129" s="15"/>
      <c r="M129" s="13"/>
      <c r="N129" s="11"/>
      <c r="O129" s="15"/>
      <c r="P129" s="13"/>
      <c r="Q129" s="11"/>
      <c r="R129" s="15"/>
      <c r="S129" s="13"/>
      <c r="T129" s="11"/>
      <c r="U129" s="15"/>
      <c r="V129" s="11"/>
      <c r="W129" s="11"/>
    </row>
    <row r="130" spans="7:23" x14ac:dyDescent="0.3">
      <c r="G130" s="13"/>
      <c r="H130" s="11"/>
      <c r="I130" s="15"/>
      <c r="J130" s="13"/>
      <c r="K130" s="11"/>
      <c r="L130" s="15"/>
      <c r="M130" s="13"/>
      <c r="N130" s="11"/>
      <c r="O130" s="15"/>
      <c r="P130" s="13"/>
      <c r="Q130" s="11"/>
      <c r="R130" s="15"/>
      <c r="S130" s="13"/>
      <c r="T130" s="11"/>
      <c r="U130" s="15"/>
      <c r="V130" s="11"/>
      <c r="W130" s="11"/>
    </row>
    <row r="131" spans="7:23" x14ac:dyDescent="0.3">
      <c r="G131" s="13"/>
      <c r="H131" s="11"/>
      <c r="I131" s="15"/>
      <c r="J131" s="13"/>
      <c r="K131" s="11"/>
      <c r="L131" s="15"/>
      <c r="M131" s="13"/>
      <c r="N131" s="11"/>
      <c r="O131" s="15"/>
      <c r="P131" s="13"/>
      <c r="Q131" s="11"/>
      <c r="R131" s="15"/>
      <c r="S131" s="13"/>
      <c r="T131" s="11"/>
      <c r="U131" s="15"/>
      <c r="V131" s="11"/>
      <c r="W131" s="11"/>
    </row>
    <row r="132" spans="7:23" x14ac:dyDescent="0.3">
      <c r="G132" s="13"/>
      <c r="H132" s="11"/>
      <c r="I132" s="15"/>
      <c r="J132" s="13"/>
      <c r="K132" s="11"/>
      <c r="L132" s="15"/>
      <c r="M132" s="13"/>
      <c r="N132" s="11"/>
      <c r="O132" s="15"/>
      <c r="P132" s="13"/>
      <c r="Q132" s="11"/>
      <c r="R132" s="15"/>
      <c r="S132" s="13"/>
      <c r="T132" s="11"/>
      <c r="U132" s="15"/>
      <c r="V132" s="11"/>
      <c r="W132" s="11"/>
    </row>
    <row r="133" spans="7:23" x14ac:dyDescent="0.3">
      <c r="G133" s="13"/>
      <c r="H133" s="11"/>
      <c r="I133" s="15"/>
      <c r="J133" s="13"/>
      <c r="K133" s="11"/>
      <c r="L133" s="15"/>
      <c r="M133" s="13"/>
      <c r="N133" s="11"/>
      <c r="O133" s="15"/>
      <c r="P133" s="13"/>
      <c r="Q133" s="11"/>
      <c r="R133" s="15"/>
      <c r="S133" s="13"/>
      <c r="T133" s="11"/>
      <c r="U133" s="15"/>
      <c r="V133" s="11"/>
      <c r="W133" s="11"/>
    </row>
    <row r="134" spans="7:23" x14ac:dyDescent="0.3">
      <c r="G134" s="13"/>
      <c r="H134" s="11"/>
      <c r="I134" s="15"/>
      <c r="J134" s="13"/>
      <c r="K134" s="11"/>
      <c r="L134" s="15"/>
      <c r="M134" s="13"/>
      <c r="N134" s="11"/>
      <c r="O134" s="15"/>
      <c r="P134" s="13"/>
      <c r="Q134" s="11"/>
      <c r="R134" s="15"/>
      <c r="S134" s="13"/>
      <c r="T134" s="11"/>
      <c r="U134" s="15"/>
      <c r="V134" s="11"/>
      <c r="W134" s="11"/>
    </row>
    <row r="135" spans="7:23" x14ac:dyDescent="0.3">
      <c r="G135" s="13"/>
      <c r="H135" s="11"/>
      <c r="I135" s="15"/>
      <c r="J135" s="13"/>
      <c r="K135" s="11"/>
      <c r="L135" s="15"/>
      <c r="M135" s="13"/>
      <c r="N135" s="11"/>
      <c r="O135" s="15"/>
      <c r="P135" s="13"/>
      <c r="Q135" s="11"/>
      <c r="R135" s="15"/>
      <c r="S135" s="13"/>
      <c r="T135" s="11"/>
      <c r="U135" s="15"/>
      <c r="V135" s="11"/>
      <c r="W135" s="11"/>
    </row>
    <row r="136" spans="7:23" x14ac:dyDescent="0.3">
      <c r="G136" s="13"/>
      <c r="H136" s="11"/>
      <c r="I136" s="15"/>
      <c r="J136" s="13"/>
      <c r="K136" s="11"/>
      <c r="L136" s="15"/>
      <c r="M136" s="13"/>
      <c r="N136" s="11"/>
      <c r="O136" s="15"/>
      <c r="P136" s="13"/>
      <c r="Q136" s="11"/>
      <c r="R136" s="15"/>
      <c r="S136" s="13"/>
      <c r="T136" s="11"/>
      <c r="U136" s="15"/>
      <c r="V136" s="11"/>
      <c r="W136" s="11"/>
    </row>
    <row r="137" spans="7:23" x14ac:dyDescent="0.3">
      <c r="G137" s="13"/>
      <c r="H137" s="11"/>
      <c r="I137" s="15"/>
      <c r="J137" s="13"/>
      <c r="K137" s="11"/>
      <c r="L137" s="15"/>
      <c r="M137" s="13"/>
      <c r="N137" s="11"/>
      <c r="O137" s="15"/>
      <c r="P137" s="13"/>
      <c r="Q137" s="11"/>
      <c r="R137" s="15"/>
      <c r="S137" s="13"/>
      <c r="T137" s="11"/>
      <c r="U137" s="15"/>
      <c r="V137" s="11"/>
      <c r="W137" s="11"/>
    </row>
    <row r="138" spans="7:23" x14ac:dyDescent="0.3">
      <c r="G138" s="13"/>
      <c r="H138" s="11"/>
      <c r="I138" s="15"/>
      <c r="J138" s="13"/>
      <c r="K138" s="11"/>
      <c r="L138" s="15"/>
      <c r="M138" s="13"/>
      <c r="N138" s="11"/>
      <c r="O138" s="15"/>
      <c r="P138" s="13"/>
      <c r="Q138" s="11"/>
      <c r="R138" s="15"/>
      <c r="S138" s="13"/>
      <c r="T138" s="11"/>
      <c r="U138" s="15"/>
      <c r="V138" s="11"/>
      <c r="W138" s="11"/>
    </row>
    <row r="139" spans="7:23" x14ac:dyDescent="0.3">
      <c r="G139" s="13"/>
      <c r="H139" s="11"/>
      <c r="I139" s="15"/>
      <c r="J139" s="13"/>
      <c r="K139" s="11"/>
      <c r="L139" s="15"/>
      <c r="M139" s="13"/>
      <c r="N139" s="11"/>
      <c r="O139" s="15"/>
      <c r="P139" s="13"/>
      <c r="Q139" s="11"/>
      <c r="R139" s="15"/>
      <c r="S139" s="13"/>
      <c r="T139" s="11"/>
      <c r="U139" s="15"/>
      <c r="V139" s="11"/>
      <c r="W139" s="11"/>
    </row>
    <row r="140" spans="7:23" x14ac:dyDescent="0.3">
      <c r="G140" s="13"/>
      <c r="H140" s="11"/>
      <c r="I140" s="15"/>
      <c r="J140" s="13"/>
      <c r="K140" s="11"/>
      <c r="L140" s="15"/>
      <c r="M140" s="13"/>
      <c r="N140" s="11"/>
      <c r="O140" s="15"/>
      <c r="P140" s="13"/>
      <c r="Q140" s="11"/>
      <c r="R140" s="15"/>
      <c r="S140" s="13"/>
      <c r="T140" s="11"/>
      <c r="U140" s="15"/>
      <c r="V140" s="11"/>
      <c r="W140" s="11"/>
    </row>
    <row r="141" spans="7:23" x14ac:dyDescent="0.3">
      <c r="G141" s="13"/>
      <c r="H141" s="11"/>
      <c r="I141" s="15"/>
      <c r="J141" s="13"/>
      <c r="K141" s="11"/>
      <c r="L141" s="15"/>
      <c r="M141" s="13"/>
      <c r="N141" s="11"/>
      <c r="O141" s="15"/>
      <c r="P141" s="13"/>
      <c r="Q141" s="11"/>
      <c r="R141" s="15"/>
      <c r="S141" s="13"/>
      <c r="T141" s="11"/>
      <c r="U141" s="15"/>
      <c r="V141" s="11"/>
      <c r="W141" s="11"/>
    </row>
    <row r="142" spans="7:23" x14ac:dyDescent="0.3">
      <c r="G142" s="11"/>
      <c r="H142" s="11"/>
      <c r="I142" s="15"/>
      <c r="J142" s="13"/>
      <c r="K142" s="11"/>
      <c r="L142" s="15"/>
      <c r="M142" s="13"/>
      <c r="N142" s="11"/>
      <c r="O142" s="15"/>
      <c r="P142" s="13"/>
      <c r="Q142" s="11"/>
      <c r="R142" s="15"/>
      <c r="S142" s="13"/>
      <c r="T142" s="11"/>
      <c r="U142" s="15"/>
      <c r="V142" s="11"/>
      <c r="W142" s="11"/>
    </row>
    <row r="143" spans="7:23" x14ac:dyDescent="0.3">
      <c r="G143" s="11"/>
      <c r="H143" s="11"/>
      <c r="I143" s="15"/>
      <c r="J143" s="13"/>
      <c r="K143" s="11"/>
      <c r="L143" s="15"/>
      <c r="M143" s="13"/>
      <c r="N143" s="11"/>
      <c r="O143" s="15"/>
      <c r="P143" s="13"/>
      <c r="Q143" s="11"/>
      <c r="R143" s="15"/>
      <c r="S143" s="13"/>
      <c r="T143" s="11"/>
      <c r="U143" s="15"/>
      <c r="V143" s="11"/>
      <c r="W143" s="11"/>
    </row>
    <row r="144" spans="7:23" x14ac:dyDescent="0.3">
      <c r="G144" s="11"/>
      <c r="H144" s="11"/>
      <c r="I144" s="15"/>
      <c r="J144" s="13"/>
      <c r="K144" s="11"/>
      <c r="L144" s="15"/>
      <c r="M144" s="13"/>
      <c r="N144" s="11"/>
      <c r="O144" s="15"/>
      <c r="P144" s="13"/>
      <c r="Q144" s="11"/>
      <c r="R144" s="15"/>
      <c r="S144" s="13"/>
      <c r="T144" s="11"/>
      <c r="U144" s="15"/>
      <c r="V144" s="11"/>
      <c r="W144" s="11"/>
    </row>
    <row r="145" spans="7:23" x14ac:dyDescent="0.3">
      <c r="G145" s="11"/>
      <c r="H145" s="11"/>
      <c r="I145" s="15"/>
      <c r="J145" s="13"/>
      <c r="K145" s="11"/>
      <c r="L145" s="15"/>
      <c r="M145" s="13"/>
      <c r="N145" s="11"/>
      <c r="O145" s="15"/>
      <c r="P145" s="13"/>
      <c r="Q145" s="11"/>
      <c r="R145" s="15"/>
      <c r="S145" s="13"/>
      <c r="T145" s="11"/>
      <c r="U145" s="15"/>
      <c r="V145" s="11"/>
      <c r="W145" s="11"/>
    </row>
    <row r="146" spans="7:23" x14ac:dyDescent="0.3">
      <c r="G146" s="11"/>
      <c r="H146" s="11"/>
      <c r="I146" s="15"/>
      <c r="J146" s="13"/>
      <c r="K146" s="11"/>
      <c r="L146" s="15"/>
      <c r="M146" s="13"/>
      <c r="N146" s="11"/>
      <c r="O146" s="15"/>
      <c r="P146" s="13"/>
      <c r="Q146" s="11"/>
      <c r="R146" s="15"/>
      <c r="S146" s="13"/>
      <c r="T146" s="11"/>
      <c r="U146" s="15"/>
      <c r="V146" s="11"/>
      <c r="W146" s="11"/>
    </row>
    <row r="147" spans="7:23" x14ac:dyDescent="0.3">
      <c r="G147" s="11"/>
      <c r="H147" s="11"/>
      <c r="I147" s="15"/>
      <c r="J147" s="13"/>
      <c r="K147" s="11"/>
      <c r="L147" s="15"/>
      <c r="M147" s="13"/>
      <c r="N147" s="11"/>
      <c r="O147" s="15"/>
      <c r="P147" s="13"/>
      <c r="Q147" s="11"/>
      <c r="R147" s="15"/>
      <c r="S147" s="13"/>
      <c r="T147" s="11"/>
      <c r="U147" s="15"/>
      <c r="V147" s="11"/>
      <c r="W147" s="11"/>
    </row>
    <row r="148" spans="7:23" x14ac:dyDescent="0.3">
      <c r="G148" s="11"/>
      <c r="H148" s="11"/>
      <c r="I148" s="15"/>
      <c r="J148" s="13"/>
      <c r="K148" s="11"/>
      <c r="L148" s="15"/>
      <c r="M148" s="13"/>
      <c r="N148" s="11"/>
      <c r="O148" s="15"/>
      <c r="P148" s="13"/>
      <c r="Q148" s="11"/>
      <c r="R148" s="15"/>
      <c r="S148" s="13"/>
      <c r="T148" s="11"/>
      <c r="U148" s="15"/>
      <c r="V148" s="11"/>
      <c r="W148" s="11"/>
    </row>
    <row r="149" spans="7:23" x14ac:dyDescent="0.3">
      <c r="G149" s="11"/>
      <c r="H149" s="11"/>
      <c r="I149" s="15"/>
      <c r="J149" s="13"/>
      <c r="K149" s="11"/>
      <c r="L149" s="15"/>
      <c r="M149" s="13"/>
      <c r="N149" s="11"/>
      <c r="O149" s="15"/>
      <c r="P149" s="13"/>
      <c r="Q149" s="11"/>
      <c r="R149" s="15"/>
      <c r="S149" s="13"/>
      <c r="T149" s="11"/>
      <c r="U149" s="15"/>
      <c r="V149" s="11"/>
      <c r="W149" s="11"/>
    </row>
    <row r="150" spans="7:23" x14ac:dyDescent="0.3">
      <c r="G150" s="11"/>
      <c r="H150" s="11"/>
      <c r="I150" s="15"/>
      <c r="J150" s="13"/>
      <c r="K150" s="11"/>
      <c r="L150" s="15"/>
      <c r="M150" s="13"/>
      <c r="N150" s="11"/>
      <c r="O150" s="15"/>
      <c r="P150" s="13"/>
      <c r="Q150" s="11"/>
      <c r="R150" s="15"/>
      <c r="S150" s="13"/>
      <c r="T150" s="11"/>
      <c r="U150" s="15"/>
      <c r="V150" s="11"/>
      <c r="W150" s="11"/>
    </row>
    <row r="151" spans="7:23" x14ac:dyDescent="0.3">
      <c r="G151" s="11"/>
      <c r="H151" s="11"/>
      <c r="I151" s="15"/>
      <c r="J151" s="13"/>
      <c r="K151" s="11"/>
      <c r="L151" s="15"/>
      <c r="M151" s="13"/>
      <c r="N151" s="11"/>
      <c r="O151" s="15"/>
      <c r="P151" s="13"/>
      <c r="Q151" s="11"/>
      <c r="R151" s="15"/>
      <c r="S151" s="13"/>
      <c r="T151" s="11"/>
      <c r="U151" s="15"/>
      <c r="V151" s="11"/>
      <c r="W151" s="11"/>
    </row>
    <row r="152" spans="7:23" x14ac:dyDescent="0.3">
      <c r="G152" s="11"/>
      <c r="H152" s="11"/>
      <c r="I152" s="15"/>
      <c r="J152" s="13"/>
      <c r="K152" s="11"/>
      <c r="L152" s="15"/>
      <c r="M152" s="13"/>
      <c r="N152" s="11"/>
      <c r="O152" s="15"/>
      <c r="P152" s="13"/>
      <c r="Q152" s="11"/>
      <c r="R152" s="15"/>
      <c r="S152" s="13"/>
      <c r="T152" s="11"/>
      <c r="U152" s="15"/>
      <c r="V152" s="11"/>
      <c r="W152" s="11"/>
    </row>
    <row r="153" spans="7:23" x14ac:dyDescent="0.3">
      <c r="G153" s="11"/>
      <c r="H153" s="11"/>
      <c r="I153" s="15"/>
      <c r="J153" s="13"/>
      <c r="K153" s="11"/>
      <c r="L153" s="15"/>
      <c r="M153" s="13"/>
      <c r="N153" s="11"/>
      <c r="O153" s="15"/>
      <c r="P153" s="13"/>
      <c r="Q153" s="11"/>
      <c r="R153" s="15"/>
      <c r="S153" s="13"/>
      <c r="T153" s="11"/>
      <c r="U153" s="15"/>
      <c r="V153" s="11"/>
      <c r="W153" s="11"/>
    </row>
    <row r="154" spans="7:23" x14ac:dyDescent="0.3">
      <c r="G154" s="11"/>
      <c r="H154" s="11"/>
      <c r="I154" s="15"/>
      <c r="J154" s="13"/>
      <c r="K154" s="11"/>
      <c r="L154" s="15"/>
      <c r="M154" s="13"/>
      <c r="N154" s="11"/>
      <c r="O154" s="15"/>
      <c r="P154" s="13"/>
      <c r="Q154" s="11"/>
      <c r="R154" s="15"/>
      <c r="S154" s="13"/>
      <c r="T154" s="11"/>
      <c r="U154" s="15"/>
      <c r="V154" s="11"/>
      <c r="W154" s="11"/>
    </row>
    <row r="155" spans="7:23" x14ac:dyDescent="0.3">
      <c r="G155" s="11"/>
      <c r="H155" s="11"/>
      <c r="I155" s="15"/>
      <c r="J155" s="13"/>
      <c r="K155" s="11"/>
      <c r="L155" s="15"/>
      <c r="M155" s="13"/>
      <c r="N155" s="11"/>
      <c r="O155" s="15"/>
      <c r="P155" s="13"/>
      <c r="Q155" s="11"/>
      <c r="R155" s="15"/>
      <c r="S155" s="13"/>
      <c r="T155" s="11"/>
      <c r="U155" s="15"/>
      <c r="V155" s="11"/>
      <c r="W155" s="11"/>
    </row>
    <row r="156" spans="7:23" x14ac:dyDescent="0.3">
      <c r="G156" s="11"/>
      <c r="H156" s="11"/>
      <c r="I156" s="15"/>
      <c r="J156" s="13"/>
      <c r="K156" s="11"/>
      <c r="L156" s="15"/>
      <c r="M156" s="13"/>
      <c r="N156" s="11"/>
      <c r="O156" s="15"/>
      <c r="P156" s="13"/>
      <c r="Q156" s="11"/>
      <c r="R156" s="15"/>
      <c r="S156" s="13"/>
      <c r="T156" s="11"/>
      <c r="U156" s="15"/>
      <c r="V156" s="11"/>
      <c r="W156" s="11"/>
    </row>
    <row r="157" spans="7:23" x14ac:dyDescent="0.3">
      <c r="G157" s="11"/>
      <c r="H157" s="11"/>
      <c r="I157" s="15"/>
      <c r="J157" s="13"/>
      <c r="K157" s="11"/>
      <c r="L157" s="15"/>
      <c r="M157" s="13"/>
      <c r="N157" s="11"/>
      <c r="O157" s="15"/>
      <c r="P157" s="13"/>
      <c r="Q157" s="11"/>
      <c r="R157" s="15"/>
      <c r="S157" s="13"/>
      <c r="T157" s="11"/>
      <c r="U157" s="15"/>
      <c r="V157" s="11"/>
      <c r="W157" s="11"/>
    </row>
    <row r="158" spans="7:23" x14ac:dyDescent="0.3">
      <c r="G158" s="11"/>
      <c r="H158" s="11"/>
      <c r="I158" s="15"/>
      <c r="J158" s="13"/>
      <c r="K158" s="11"/>
      <c r="L158" s="15"/>
      <c r="M158" s="13"/>
      <c r="N158" s="11"/>
      <c r="O158" s="15"/>
      <c r="P158" s="13"/>
      <c r="Q158" s="11"/>
      <c r="R158" s="15"/>
      <c r="S158" s="13"/>
      <c r="T158" s="11"/>
      <c r="U158" s="15"/>
      <c r="V158" s="11"/>
      <c r="W158" s="11"/>
    </row>
    <row r="159" spans="7:23" x14ac:dyDescent="0.3">
      <c r="G159" s="11"/>
      <c r="H159" s="11"/>
      <c r="I159" s="15"/>
      <c r="J159" s="13"/>
      <c r="K159" s="11"/>
      <c r="L159" s="15"/>
      <c r="M159" s="13"/>
      <c r="N159" s="11"/>
      <c r="O159" s="15"/>
      <c r="P159" s="13"/>
      <c r="Q159" s="11"/>
      <c r="R159" s="15"/>
      <c r="S159" s="13"/>
      <c r="T159" s="11"/>
      <c r="U159" s="15"/>
      <c r="V159" s="11"/>
      <c r="W159" s="11"/>
    </row>
    <row r="160" spans="7:23" x14ac:dyDescent="0.3">
      <c r="G160" s="11"/>
      <c r="H160" s="11"/>
      <c r="I160" s="15"/>
      <c r="J160" s="13"/>
      <c r="K160" s="11"/>
      <c r="L160" s="15"/>
      <c r="M160" s="13"/>
      <c r="N160" s="11"/>
      <c r="O160" s="15"/>
      <c r="P160" s="13"/>
      <c r="Q160" s="11"/>
      <c r="R160" s="15"/>
      <c r="S160" s="13"/>
      <c r="T160" s="11"/>
      <c r="U160" s="15"/>
      <c r="V160" s="11"/>
      <c r="W160" s="11"/>
    </row>
    <row r="161" spans="7:23" x14ac:dyDescent="0.3">
      <c r="G161" s="11"/>
      <c r="H161" s="11"/>
      <c r="I161" s="15"/>
      <c r="J161" s="13"/>
      <c r="K161" s="11"/>
      <c r="L161" s="15"/>
      <c r="M161" s="13"/>
      <c r="N161" s="11"/>
      <c r="O161" s="15"/>
      <c r="P161" s="13"/>
      <c r="Q161" s="11"/>
      <c r="R161" s="15"/>
      <c r="S161" s="13"/>
      <c r="T161" s="11"/>
      <c r="U161" s="11"/>
      <c r="V161" s="11"/>
      <c r="W161" s="11"/>
    </row>
    <row r="162" spans="7:23" x14ac:dyDescent="0.3">
      <c r="G162" s="11"/>
      <c r="H162" s="11"/>
      <c r="I162" s="15"/>
      <c r="J162" s="13"/>
      <c r="K162" s="11"/>
      <c r="L162" s="15"/>
      <c r="M162" s="13"/>
      <c r="N162" s="11"/>
      <c r="O162" s="15"/>
      <c r="P162" s="13"/>
      <c r="Q162" s="11"/>
      <c r="R162" s="15"/>
      <c r="S162" s="13"/>
      <c r="T162" s="11"/>
      <c r="U162" s="11"/>
      <c r="V162" s="11"/>
      <c r="W162" s="11"/>
    </row>
    <row r="163" spans="7:23" x14ac:dyDescent="0.3">
      <c r="G163" s="11"/>
      <c r="H163" s="11"/>
      <c r="I163" s="15"/>
      <c r="J163" s="13"/>
      <c r="K163" s="11"/>
      <c r="L163" s="15"/>
      <c r="M163" s="13"/>
      <c r="N163" s="11"/>
      <c r="O163" s="15"/>
      <c r="P163" s="13"/>
      <c r="Q163" s="11"/>
      <c r="R163" s="15"/>
      <c r="S163" s="13"/>
      <c r="T163" s="11"/>
      <c r="U163" s="11"/>
      <c r="V163" s="11"/>
      <c r="W163" s="11"/>
    </row>
    <row r="164" spans="7:23" x14ac:dyDescent="0.3">
      <c r="G164" s="11"/>
      <c r="H164" s="11"/>
      <c r="I164" s="15"/>
      <c r="J164" s="13"/>
      <c r="K164" s="11"/>
      <c r="L164" s="15"/>
      <c r="M164" s="13"/>
      <c r="N164" s="11"/>
      <c r="O164" s="15"/>
      <c r="P164" s="13"/>
      <c r="Q164" s="11"/>
      <c r="R164" s="15"/>
      <c r="S164" s="13"/>
      <c r="T164" s="11"/>
      <c r="U164" s="11"/>
      <c r="V164" s="11"/>
      <c r="W164" s="11"/>
    </row>
    <row r="165" spans="7:23" x14ac:dyDescent="0.3">
      <c r="G165" s="11"/>
      <c r="H165" s="11"/>
      <c r="I165" s="15"/>
      <c r="J165" s="13"/>
      <c r="K165" s="11"/>
      <c r="L165" s="15"/>
      <c r="M165" s="13"/>
      <c r="N165" s="11"/>
      <c r="O165" s="15"/>
      <c r="P165" s="13"/>
      <c r="Q165" s="11"/>
      <c r="R165" s="15"/>
      <c r="S165" s="11"/>
      <c r="T165" s="11"/>
      <c r="U165" s="11"/>
      <c r="V165" s="11"/>
      <c r="W165" s="11"/>
    </row>
    <row r="166" spans="7:23" x14ac:dyDescent="0.3">
      <c r="G166" s="11"/>
      <c r="H166" s="11"/>
      <c r="I166" s="15"/>
      <c r="J166" s="13"/>
      <c r="K166" s="11"/>
      <c r="L166" s="15"/>
      <c r="M166" s="13"/>
      <c r="N166" s="11"/>
      <c r="O166" s="15"/>
      <c r="P166" s="13"/>
      <c r="Q166" s="11"/>
      <c r="R166" s="15"/>
      <c r="S166" s="11"/>
      <c r="T166" s="11"/>
      <c r="U166" s="11"/>
      <c r="V166" s="11"/>
      <c r="W166" s="11"/>
    </row>
    <row r="167" spans="7:23" x14ac:dyDescent="0.3">
      <c r="G167" s="11"/>
      <c r="H167" s="11"/>
      <c r="I167" s="15"/>
      <c r="J167" s="13"/>
      <c r="K167" s="11"/>
      <c r="L167" s="15"/>
      <c r="M167" s="13"/>
      <c r="N167" s="11"/>
      <c r="O167" s="15"/>
      <c r="P167" s="13"/>
      <c r="Q167" s="11"/>
      <c r="R167" s="15"/>
      <c r="S167" s="11"/>
      <c r="T167" s="11"/>
      <c r="U167" s="11"/>
      <c r="V167" s="11"/>
      <c r="W167" s="11"/>
    </row>
    <row r="168" spans="7:23" x14ac:dyDescent="0.3">
      <c r="G168" s="11"/>
      <c r="H168" s="11"/>
      <c r="I168" s="15"/>
      <c r="J168" s="13"/>
      <c r="K168" s="11"/>
      <c r="L168" s="15"/>
      <c r="M168" s="13"/>
      <c r="N168" s="11"/>
      <c r="O168" s="15"/>
      <c r="P168" s="13"/>
      <c r="Q168" s="11"/>
      <c r="R168" s="15"/>
      <c r="S168" s="11"/>
      <c r="T168" s="11"/>
      <c r="U168" s="11"/>
      <c r="V168" s="11"/>
      <c r="W168" s="11"/>
    </row>
    <row r="169" spans="7:23" x14ac:dyDescent="0.3">
      <c r="G169" s="11"/>
      <c r="H169" s="11"/>
      <c r="I169" s="15"/>
      <c r="J169" s="13"/>
      <c r="K169" s="11"/>
      <c r="L169" s="15"/>
      <c r="M169" s="13"/>
      <c r="N169" s="11"/>
      <c r="O169" s="15"/>
      <c r="P169" s="13"/>
      <c r="Q169" s="11"/>
      <c r="R169" s="15"/>
      <c r="S169" s="11"/>
      <c r="T169" s="11"/>
      <c r="U169" s="11"/>
      <c r="V169" s="11"/>
      <c r="W169" s="11"/>
    </row>
    <row r="170" spans="7:23" x14ac:dyDescent="0.3">
      <c r="G170" s="11"/>
      <c r="H170" s="11"/>
      <c r="I170" s="15"/>
      <c r="J170" s="13"/>
      <c r="K170" s="11"/>
      <c r="L170" s="15"/>
      <c r="M170" s="13"/>
      <c r="N170" s="11"/>
      <c r="O170" s="15"/>
      <c r="P170" s="13"/>
      <c r="Q170" s="11"/>
      <c r="R170" s="15"/>
      <c r="S170" s="11"/>
      <c r="T170" s="11"/>
      <c r="U170" s="11"/>
      <c r="V170" s="11"/>
      <c r="W170" s="11"/>
    </row>
    <row r="171" spans="7:23" x14ac:dyDescent="0.3">
      <c r="G171" s="11"/>
      <c r="H171" s="11"/>
      <c r="I171" s="15"/>
      <c r="J171" s="13"/>
      <c r="K171" s="11"/>
      <c r="L171" s="15"/>
      <c r="M171" s="13"/>
      <c r="N171" s="11"/>
      <c r="O171" s="15"/>
      <c r="P171" s="13"/>
      <c r="Q171" s="11"/>
      <c r="R171" s="15"/>
      <c r="S171" s="11"/>
      <c r="T171" s="11"/>
      <c r="U171" s="11"/>
      <c r="V171" s="11"/>
      <c r="W171" s="11"/>
    </row>
    <row r="172" spans="7:23" x14ac:dyDescent="0.3">
      <c r="G172" s="11"/>
      <c r="H172" s="11"/>
      <c r="I172" s="15"/>
      <c r="J172" s="13"/>
      <c r="K172" s="11"/>
      <c r="L172" s="15"/>
      <c r="M172" s="13"/>
      <c r="N172" s="11"/>
      <c r="O172" s="15"/>
      <c r="P172" s="13"/>
      <c r="Q172" s="11"/>
      <c r="R172" s="15"/>
      <c r="S172" s="11"/>
      <c r="T172" s="11"/>
      <c r="U172" s="11"/>
      <c r="V172" s="11"/>
      <c r="W172" s="11"/>
    </row>
    <row r="173" spans="7:23" x14ac:dyDescent="0.3">
      <c r="G173" s="11"/>
      <c r="H173" s="11"/>
      <c r="I173" s="15"/>
      <c r="J173" s="13"/>
      <c r="K173" s="11"/>
      <c r="L173" s="15"/>
      <c r="M173" s="13"/>
      <c r="N173" s="11"/>
      <c r="O173" s="15"/>
      <c r="P173" s="13"/>
      <c r="Q173" s="11"/>
      <c r="R173" s="15"/>
      <c r="S173" s="11"/>
      <c r="T173" s="11"/>
      <c r="U173" s="11"/>
      <c r="V173" s="11"/>
      <c r="W173" s="11"/>
    </row>
    <row r="174" spans="7:23" x14ac:dyDescent="0.3">
      <c r="G174" s="11"/>
      <c r="H174" s="11"/>
      <c r="I174" s="15"/>
      <c r="J174" s="13"/>
      <c r="K174" s="11"/>
      <c r="L174" s="15"/>
      <c r="M174" s="13"/>
      <c r="N174" s="11"/>
      <c r="O174" s="15"/>
      <c r="P174" s="13"/>
      <c r="Q174" s="11"/>
      <c r="R174" s="15"/>
      <c r="S174" s="11"/>
      <c r="T174" s="11"/>
      <c r="U174" s="11"/>
      <c r="V174" s="11"/>
      <c r="W174" s="11"/>
    </row>
    <row r="175" spans="7:23" x14ac:dyDescent="0.3">
      <c r="G175" s="11"/>
      <c r="H175" s="11"/>
      <c r="I175" s="15"/>
      <c r="J175" s="13"/>
      <c r="K175" s="11"/>
      <c r="L175" s="15"/>
      <c r="M175" s="13"/>
      <c r="N175" s="11"/>
      <c r="O175" s="15"/>
      <c r="P175" s="13"/>
      <c r="Q175" s="11"/>
      <c r="R175" s="15"/>
      <c r="S175" s="11"/>
      <c r="T175" s="11"/>
      <c r="U175" s="11"/>
      <c r="V175" s="11"/>
      <c r="W175" s="11"/>
    </row>
    <row r="176" spans="7:23" x14ac:dyDescent="0.3">
      <c r="G176" s="11"/>
      <c r="H176" s="11"/>
      <c r="I176" s="15"/>
      <c r="J176" s="13"/>
      <c r="K176" s="11"/>
      <c r="L176" s="15"/>
      <c r="M176" s="13"/>
      <c r="N176" s="11"/>
      <c r="O176" s="15"/>
      <c r="P176" s="13"/>
      <c r="Q176" s="11"/>
      <c r="R176" s="15"/>
      <c r="S176" s="11"/>
      <c r="T176" s="11"/>
      <c r="U176" s="11"/>
      <c r="V176" s="11"/>
      <c r="W176" s="11"/>
    </row>
    <row r="177" spans="7:23" x14ac:dyDescent="0.3">
      <c r="G177" s="11"/>
      <c r="H177" s="11"/>
      <c r="I177" s="15"/>
      <c r="J177" s="13"/>
      <c r="K177" s="11"/>
      <c r="L177" s="15"/>
      <c r="M177" s="13"/>
      <c r="N177" s="11"/>
      <c r="O177" s="15"/>
      <c r="P177" s="13"/>
      <c r="Q177" s="11"/>
      <c r="R177" s="15"/>
      <c r="S177" s="11"/>
      <c r="T177" s="11"/>
      <c r="U177" s="11"/>
      <c r="V177" s="11"/>
      <c r="W177" s="11"/>
    </row>
    <row r="178" spans="7:23" x14ac:dyDescent="0.3">
      <c r="G178" s="11"/>
      <c r="H178" s="11"/>
      <c r="I178" s="15"/>
      <c r="J178" s="13"/>
      <c r="K178" s="11"/>
      <c r="L178" s="15"/>
      <c r="M178" s="13"/>
      <c r="N178" s="11"/>
      <c r="O178" s="15"/>
      <c r="P178" s="13"/>
      <c r="Q178" s="11"/>
      <c r="R178" s="15"/>
      <c r="S178" s="11"/>
      <c r="T178" s="11"/>
      <c r="U178" s="11"/>
      <c r="V178" s="11"/>
      <c r="W178" s="11"/>
    </row>
    <row r="179" spans="7:23" x14ac:dyDescent="0.3">
      <c r="G179" s="11"/>
      <c r="H179" s="11"/>
      <c r="I179" s="15"/>
      <c r="J179" s="13"/>
      <c r="K179" s="11"/>
      <c r="L179" s="15"/>
      <c r="M179" s="13"/>
      <c r="N179" s="11"/>
      <c r="O179" s="15"/>
      <c r="P179" s="13"/>
      <c r="Q179" s="11"/>
      <c r="R179" s="15"/>
      <c r="S179" s="11"/>
      <c r="T179" s="11"/>
      <c r="U179" s="11"/>
      <c r="V179" s="11"/>
      <c r="W179" s="11"/>
    </row>
    <row r="180" spans="7:23" x14ac:dyDescent="0.3">
      <c r="G180" s="11"/>
      <c r="H180" s="11"/>
      <c r="I180" s="15"/>
      <c r="J180" s="13"/>
      <c r="K180" s="11"/>
      <c r="L180" s="15"/>
      <c r="M180" s="13"/>
      <c r="N180" s="11"/>
      <c r="O180" s="15"/>
      <c r="P180" s="13"/>
      <c r="Q180" s="11"/>
      <c r="R180" s="15"/>
      <c r="S180" s="11"/>
      <c r="T180" s="11"/>
      <c r="U180" s="11"/>
      <c r="V180" s="11"/>
      <c r="W180" s="11"/>
    </row>
    <row r="181" spans="7:23" x14ac:dyDescent="0.3">
      <c r="G181" s="11"/>
      <c r="H181" s="11"/>
      <c r="I181" s="15"/>
      <c r="J181" s="13"/>
      <c r="K181" s="11"/>
      <c r="L181" s="15"/>
      <c r="M181" s="13"/>
      <c r="N181" s="11"/>
      <c r="O181" s="15"/>
      <c r="P181" s="13"/>
      <c r="Q181" s="11"/>
      <c r="R181" s="15"/>
      <c r="S181" s="11"/>
      <c r="T181" s="11"/>
      <c r="U181" s="11"/>
      <c r="V181" s="11"/>
      <c r="W181" s="11"/>
    </row>
    <row r="182" spans="7:23" x14ac:dyDescent="0.3">
      <c r="G182" s="11"/>
      <c r="H182" s="11"/>
      <c r="I182" s="15"/>
      <c r="J182" s="13"/>
      <c r="K182" s="11"/>
      <c r="L182" s="15"/>
      <c r="M182" s="13"/>
      <c r="N182" s="11"/>
      <c r="O182" s="15"/>
      <c r="P182" s="13"/>
      <c r="Q182" s="11"/>
      <c r="R182" s="15"/>
      <c r="S182" s="11"/>
      <c r="T182" s="11"/>
      <c r="U182" s="11"/>
      <c r="V182" s="11"/>
      <c r="W182" s="11"/>
    </row>
    <row r="183" spans="7:23" x14ac:dyDescent="0.3">
      <c r="G183" s="11"/>
      <c r="H183" s="11"/>
      <c r="I183" s="15"/>
      <c r="J183" s="13"/>
      <c r="K183" s="11"/>
      <c r="L183" s="15"/>
      <c r="M183" s="13"/>
      <c r="N183" s="11"/>
      <c r="O183" s="15"/>
      <c r="P183" s="13"/>
      <c r="Q183" s="11"/>
      <c r="R183" s="15"/>
      <c r="S183" s="11"/>
      <c r="T183" s="11"/>
      <c r="U183" s="11"/>
      <c r="V183" s="11"/>
      <c r="W183" s="11"/>
    </row>
    <row r="184" spans="7:23" x14ac:dyDescent="0.3">
      <c r="G184" s="11"/>
      <c r="H184" s="11"/>
      <c r="I184" s="15"/>
      <c r="J184" s="11"/>
      <c r="K184" s="11"/>
      <c r="L184" s="15"/>
      <c r="M184" s="13"/>
      <c r="N184" s="11"/>
      <c r="O184" s="15"/>
      <c r="P184" s="13"/>
      <c r="Q184" s="11"/>
      <c r="R184" s="15"/>
      <c r="S184" s="11"/>
      <c r="T184" s="11"/>
      <c r="U184" s="11"/>
      <c r="V184" s="11"/>
      <c r="W184" s="11"/>
    </row>
    <row r="185" spans="7:23" x14ac:dyDescent="0.3">
      <c r="G185" s="11"/>
      <c r="H185" s="11"/>
      <c r="I185" s="15"/>
      <c r="J185" s="11"/>
      <c r="K185" s="11"/>
      <c r="L185" s="15"/>
      <c r="M185" s="13"/>
      <c r="N185" s="11"/>
      <c r="O185" s="15"/>
      <c r="P185" s="13"/>
      <c r="Q185" s="11"/>
      <c r="R185" s="15"/>
      <c r="S185" s="11"/>
      <c r="T185" s="11"/>
      <c r="U185" s="11"/>
      <c r="V185" s="11"/>
      <c r="W185" s="11"/>
    </row>
    <row r="186" spans="7:23" x14ac:dyDescent="0.3">
      <c r="G186" s="11"/>
      <c r="H186" s="11"/>
      <c r="I186" s="15"/>
      <c r="J186" s="11"/>
      <c r="K186" s="11"/>
      <c r="L186" s="15"/>
      <c r="M186" s="13"/>
      <c r="N186" s="11"/>
      <c r="O186" s="15"/>
      <c r="P186" s="13"/>
      <c r="Q186" s="11"/>
      <c r="R186" s="15"/>
      <c r="S186" s="11"/>
      <c r="T186" s="11"/>
      <c r="U186" s="11"/>
      <c r="V186" s="11"/>
      <c r="W186" s="11"/>
    </row>
    <row r="187" spans="7:23" x14ac:dyDescent="0.3">
      <c r="G187" s="11"/>
      <c r="H187" s="11"/>
      <c r="I187" s="15"/>
      <c r="J187" s="11"/>
      <c r="K187" s="11"/>
      <c r="L187" s="15"/>
      <c r="M187" s="13"/>
      <c r="N187" s="11"/>
      <c r="O187" s="15"/>
      <c r="P187" s="13"/>
      <c r="Q187" s="11"/>
      <c r="R187" s="15"/>
      <c r="S187" s="11"/>
      <c r="T187" s="11"/>
      <c r="U187" s="11"/>
      <c r="V187" s="11"/>
      <c r="W187" s="11"/>
    </row>
    <row r="188" spans="7:23" x14ac:dyDescent="0.3">
      <c r="G188" s="11"/>
      <c r="H188" s="11"/>
      <c r="I188" s="15"/>
      <c r="J188" s="11"/>
      <c r="K188" s="11"/>
      <c r="L188" s="15"/>
      <c r="M188" s="13"/>
      <c r="N188" s="11"/>
      <c r="O188" s="15"/>
      <c r="P188" s="13"/>
      <c r="Q188" s="11"/>
      <c r="R188" s="15"/>
      <c r="S188" s="11"/>
      <c r="T188" s="11"/>
      <c r="U188" s="11"/>
      <c r="V188" s="11"/>
      <c r="W188" s="11"/>
    </row>
    <row r="189" spans="7:23" x14ac:dyDescent="0.3">
      <c r="G189" s="11"/>
      <c r="H189" s="11"/>
      <c r="I189" s="15"/>
      <c r="J189" s="11"/>
      <c r="K189" s="11"/>
      <c r="L189" s="15"/>
      <c r="M189" s="13"/>
      <c r="N189" s="11"/>
      <c r="O189" s="15"/>
      <c r="P189" s="13"/>
      <c r="Q189" s="11"/>
      <c r="R189" s="15"/>
      <c r="S189" s="11"/>
      <c r="T189" s="11"/>
      <c r="U189" s="11"/>
      <c r="V189" s="11"/>
      <c r="W189" s="11"/>
    </row>
    <row r="190" spans="7:23" x14ac:dyDescent="0.3">
      <c r="G190" s="11"/>
      <c r="H190" s="11"/>
      <c r="I190" s="15"/>
      <c r="J190" s="11"/>
      <c r="K190" s="11"/>
      <c r="L190" s="15"/>
      <c r="M190" s="13"/>
      <c r="N190" s="11"/>
      <c r="O190" s="15"/>
      <c r="P190" s="13"/>
      <c r="Q190" s="11"/>
      <c r="R190" s="15"/>
      <c r="S190" s="11"/>
      <c r="T190" s="11"/>
      <c r="U190" s="11"/>
      <c r="V190" s="11"/>
      <c r="W190" s="11"/>
    </row>
    <row r="191" spans="7:23" x14ac:dyDescent="0.3">
      <c r="G191" s="11"/>
      <c r="H191" s="11"/>
      <c r="I191" s="15"/>
      <c r="J191" s="11"/>
      <c r="K191" s="11"/>
      <c r="L191" s="15"/>
      <c r="M191" s="13"/>
      <c r="N191" s="11"/>
      <c r="O191" s="15"/>
      <c r="P191" s="13"/>
      <c r="Q191" s="11"/>
      <c r="R191" s="15"/>
      <c r="S191" s="11"/>
      <c r="T191" s="11"/>
      <c r="U191" s="11"/>
      <c r="V191" s="11"/>
      <c r="W191" s="11"/>
    </row>
    <row r="192" spans="7:23" x14ac:dyDescent="0.3">
      <c r="G192" s="11"/>
      <c r="H192" s="11"/>
      <c r="I192" s="15"/>
      <c r="J192" s="11"/>
      <c r="K192" s="11"/>
      <c r="L192" s="15"/>
      <c r="M192" s="13"/>
      <c r="N192" s="11"/>
      <c r="O192" s="15"/>
      <c r="P192" s="13"/>
      <c r="Q192" s="11"/>
      <c r="R192" s="15"/>
      <c r="S192" s="11"/>
      <c r="T192" s="11"/>
      <c r="U192" s="11"/>
      <c r="V192" s="11"/>
      <c r="W192" s="11"/>
    </row>
    <row r="193" spans="7:23" x14ac:dyDescent="0.3">
      <c r="G193" s="11"/>
      <c r="H193" s="11"/>
      <c r="I193" s="15"/>
      <c r="J193" s="11"/>
      <c r="K193" s="11"/>
      <c r="L193" s="15"/>
      <c r="M193" s="13"/>
      <c r="N193" s="11"/>
      <c r="O193" s="15"/>
      <c r="P193" s="13"/>
      <c r="Q193" s="11"/>
      <c r="R193" s="15"/>
      <c r="S193" s="11"/>
      <c r="T193" s="11"/>
      <c r="U193" s="11"/>
      <c r="V193" s="11"/>
      <c r="W193" s="11"/>
    </row>
    <row r="194" spans="7:23" x14ac:dyDescent="0.3">
      <c r="G194" s="11"/>
      <c r="H194" s="11"/>
      <c r="I194" s="15"/>
      <c r="J194" s="11"/>
      <c r="K194" s="11"/>
      <c r="L194" s="15"/>
      <c r="M194" s="13"/>
      <c r="N194" s="11"/>
      <c r="O194" s="15"/>
      <c r="P194" s="13"/>
      <c r="Q194" s="11"/>
      <c r="R194" s="15"/>
      <c r="S194" s="11"/>
      <c r="T194" s="11"/>
      <c r="U194" s="11"/>
      <c r="V194" s="11"/>
      <c r="W194" s="11"/>
    </row>
    <row r="195" spans="7:23" x14ac:dyDescent="0.3">
      <c r="G195" s="11"/>
      <c r="H195" s="11"/>
      <c r="I195" s="15"/>
      <c r="J195" s="11"/>
      <c r="K195" s="11"/>
      <c r="L195" s="15"/>
      <c r="M195" s="13"/>
      <c r="N195" s="11"/>
      <c r="O195" s="15"/>
      <c r="P195" s="13"/>
      <c r="Q195" s="11"/>
      <c r="R195" s="15"/>
      <c r="S195" s="11"/>
      <c r="T195" s="11"/>
      <c r="U195" s="11"/>
      <c r="V195" s="11"/>
      <c r="W195" s="11"/>
    </row>
    <row r="196" spans="7:23" x14ac:dyDescent="0.3">
      <c r="G196" s="11"/>
      <c r="H196" s="11"/>
      <c r="I196" s="15"/>
      <c r="J196" s="11"/>
      <c r="K196" s="11"/>
      <c r="L196" s="15"/>
      <c r="M196" s="13"/>
      <c r="N196" s="11"/>
      <c r="O196" s="15"/>
      <c r="P196" s="13"/>
      <c r="Q196" s="11"/>
      <c r="R196" s="15"/>
      <c r="S196" s="11"/>
      <c r="T196" s="11"/>
      <c r="U196" s="11"/>
      <c r="V196" s="11"/>
      <c r="W196" s="11"/>
    </row>
    <row r="197" spans="7:23" x14ac:dyDescent="0.3">
      <c r="G197" s="11"/>
      <c r="H197" s="11"/>
      <c r="I197" s="15"/>
      <c r="J197" s="11"/>
      <c r="K197" s="11"/>
      <c r="L197" s="15"/>
      <c r="M197" s="13"/>
      <c r="N197" s="11"/>
      <c r="O197" s="15"/>
      <c r="P197" s="13"/>
      <c r="Q197" s="11"/>
      <c r="R197" s="15"/>
      <c r="S197" s="11"/>
      <c r="T197" s="11"/>
      <c r="U197" s="11"/>
      <c r="V197" s="11"/>
      <c r="W197" s="11"/>
    </row>
    <row r="198" spans="7:23" x14ac:dyDescent="0.3">
      <c r="G198" s="11"/>
      <c r="H198" s="11"/>
      <c r="I198" s="15"/>
      <c r="J198" s="11"/>
      <c r="K198" s="11"/>
      <c r="L198" s="15"/>
      <c r="M198" s="13"/>
      <c r="N198" s="11"/>
      <c r="O198" s="15"/>
      <c r="P198" s="13"/>
      <c r="Q198" s="11"/>
      <c r="R198" s="15"/>
      <c r="S198" s="11"/>
      <c r="T198" s="11"/>
      <c r="U198" s="11"/>
      <c r="V198" s="11"/>
      <c r="W198" s="11"/>
    </row>
    <row r="199" spans="7:23" x14ac:dyDescent="0.3">
      <c r="G199" s="11"/>
      <c r="H199" s="11"/>
      <c r="I199" s="15"/>
      <c r="J199" s="11"/>
      <c r="K199" s="11"/>
      <c r="L199" s="15"/>
      <c r="M199" s="13"/>
      <c r="N199" s="11"/>
      <c r="O199" s="15"/>
      <c r="P199" s="13"/>
      <c r="Q199" s="11"/>
      <c r="R199" s="15"/>
      <c r="S199" s="11"/>
      <c r="T199" s="11"/>
      <c r="U199" s="11"/>
      <c r="V199" s="11"/>
      <c r="W199" s="11"/>
    </row>
    <row r="200" spans="7:23" x14ac:dyDescent="0.3">
      <c r="G200" s="11"/>
      <c r="H200" s="11"/>
      <c r="I200" s="15"/>
      <c r="J200" s="11"/>
      <c r="K200" s="11"/>
      <c r="L200" s="15"/>
      <c r="M200" s="13"/>
      <c r="N200" s="11"/>
      <c r="O200" s="15"/>
      <c r="P200" s="13"/>
      <c r="Q200" s="11"/>
      <c r="R200" s="15"/>
      <c r="S200" s="11"/>
      <c r="T200" s="11"/>
      <c r="U200" s="11"/>
      <c r="V200" s="11"/>
      <c r="W200" s="11"/>
    </row>
    <row r="201" spans="7:23" x14ac:dyDescent="0.3">
      <c r="G201" s="11"/>
      <c r="H201" s="11"/>
      <c r="I201" s="15"/>
      <c r="J201" s="11"/>
      <c r="K201" s="11"/>
      <c r="L201" s="15"/>
      <c r="M201" s="13"/>
      <c r="N201" s="11"/>
      <c r="O201" s="15"/>
      <c r="P201" s="13"/>
      <c r="Q201" s="11"/>
      <c r="R201" s="15"/>
      <c r="S201" s="11"/>
      <c r="T201" s="11"/>
      <c r="U201" s="11"/>
      <c r="V201" s="11"/>
      <c r="W201" s="11"/>
    </row>
    <row r="202" spans="7:23" x14ac:dyDescent="0.3">
      <c r="G202" s="11"/>
      <c r="H202" s="11"/>
      <c r="I202" s="15"/>
      <c r="J202" s="11"/>
      <c r="K202" s="11"/>
      <c r="L202" s="15"/>
      <c r="M202" s="13"/>
      <c r="N202" s="11"/>
      <c r="O202" s="15"/>
      <c r="P202" s="13"/>
      <c r="Q202" s="11"/>
      <c r="R202" s="15"/>
      <c r="S202" s="11"/>
      <c r="T202" s="11"/>
      <c r="U202" s="11"/>
      <c r="V202" s="11"/>
      <c r="W202" s="11"/>
    </row>
    <row r="203" spans="7:23" x14ac:dyDescent="0.3">
      <c r="G203" s="11"/>
      <c r="H203" s="11"/>
      <c r="I203" s="15"/>
      <c r="J203" s="11"/>
      <c r="K203" s="11"/>
      <c r="L203" s="15"/>
      <c r="M203" s="13"/>
      <c r="N203" s="11"/>
      <c r="O203" s="15"/>
      <c r="P203" s="13"/>
      <c r="Q203" s="11"/>
      <c r="R203" s="15"/>
      <c r="S203" s="11"/>
      <c r="T203" s="11"/>
      <c r="U203" s="11"/>
      <c r="V203" s="11"/>
      <c r="W203" s="11"/>
    </row>
    <row r="204" spans="7:23" x14ac:dyDescent="0.3">
      <c r="G204" s="11"/>
      <c r="H204" s="11"/>
      <c r="I204" s="15"/>
      <c r="J204" s="11"/>
      <c r="K204" s="11"/>
      <c r="L204" s="15"/>
      <c r="M204" s="13"/>
      <c r="N204" s="11"/>
      <c r="O204" s="15"/>
      <c r="P204" s="13"/>
      <c r="Q204" s="11"/>
      <c r="R204" s="15"/>
      <c r="S204" s="11"/>
      <c r="T204" s="11"/>
      <c r="U204" s="11"/>
      <c r="V204" s="11"/>
      <c r="W204" s="11"/>
    </row>
    <row r="205" spans="7:23" x14ac:dyDescent="0.3">
      <c r="G205" s="11"/>
      <c r="H205" s="11"/>
      <c r="I205" s="15"/>
      <c r="J205" s="11"/>
      <c r="K205" s="11"/>
      <c r="L205" s="15"/>
      <c r="M205" s="13"/>
      <c r="N205" s="11"/>
      <c r="O205" s="15"/>
      <c r="P205" s="13"/>
      <c r="Q205" s="11"/>
      <c r="R205" s="15"/>
      <c r="S205" s="11"/>
      <c r="T205" s="11"/>
      <c r="U205" s="11"/>
      <c r="V205" s="11"/>
      <c r="W205" s="11"/>
    </row>
    <row r="206" spans="7:23" x14ac:dyDescent="0.3">
      <c r="G206" s="11"/>
      <c r="H206" s="11"/>
      <c r="I206" s="15"/>
      <c r="J206" s="11"/>
      <c r="K206" s="11"/>
      <c r="L206" s="15"/>
      <c r="M206" s="13"/>
      <c r="N206" s="11"/>
      <c r="O206" s="15"/>
      <c r="P206" s="13"/>
      <c r="Q206" s="11"/>
      <c r="R206" s="15"/>
      <c r="S206" s="11"/>
      <c r="T206" s="11"/>
      <c r="U206" s="11"/>
      <c r="V206" s="11"/>
      <c r="W206" s="11"/>
    </row>
    <row r="207" spans="7:23" x14ac:dyDescent="0.3">
      <c r="G207" s="11"/>
      <c r="H207" s="11"/>
      <c r="I207" s="15"/>
      <c r="J207" s="11"/>
      <c r="K207" s="11"/>
      <c r="L207" s="15"/>
      <c r="M207" s="13"/>
      <c r="N207" s="11"/>
      <c r="O207" s="15"/>
      <c r="P207" s="13"/>
      <c r="Q207" s="11"/>
      <c r="R207" s="15"/>
      <c r="S207" s="11"/>
      <c r="T207" s="11"/>
      <c r="U207" s="11"/>
      <c r="V207" s="11"/>
      <c r="W207" s="11"/>
    </row>
    <row r="208" spans="7:23" x14ac:dyDescent="0.3">
      <c r="G208" s="11"/>
      <c r="H208" s="11"/>
      <c r="I208" s="15"/>
      <c r="J208" s="11"/>
      <c r="K208" s="11"/>
      <c r="L208" s="15"/>
      <c r="M208" s="13"/>
      <c r="N208" s="11"/>
      <c r="O208" s="15"/>
      <c r="P208" s="13"/>
      <c r="Q208" s="11"/>
      <c r="R208" s="15"/>
      <c r="S208" s="11"/>
      <c r="T208" s="11"/>
      <c r="U208" s="11"/>
      <c r="V208" s="11"/>
      <c r="W208" s="11"/>
    </row>
    <row r="209" spans="7:23" x14ac:dyDescent="0.3">
      <c r="G209" s="11"/>
      <c r="H209" s="11"/>
      <c r="I209" s="15"/>
      <c r="J209" s="11"/>
      <c r="K209" s="11"/>
      <c r="L209" s="15"/>
      <c r="M209" s="13"/>
      <c r="N209" s="11"/>
      <c r="O209" s="15"/>
      <c r="P209" s="13"/>
      <c r="Q209" s="11"/>
      <c r="R209" s="15"/>
      <c r="S209" s="11"/>
      <c r="T209" s="11"/>
      <c r="U209" s="11"/>
      <c r="V209" s="11"/>
      <c r="W209" s="11"/>
    </row>
    <row r="210" spans="7:23" x14ac:dyDescent="0.3">
      <c r="G210" s="11"/>
      <c r="H210" s="11"/>
      <c r="I210" s="15"/>
      <c r="J210" s="11"/>
      <c r="K210" s="11"/>
      <c r="L210" s="15"/>
      <c r="M210" s="13"/>
      <c r="N210" s="11"/>
      <c r="O210" s="15"/>
      <c r="P210" s="13"/>
      <c r="Q210" s="11"/>
      <c r="R210" s="15"/>
      <c r="S210" s="11"/>
      <c r="T210" s="11"/>
      <c r="U210" s="11"/>
      <c r="V210" s="11"/>
      <c r="W210" s="11"/>
    </row>
    <row r="211" spans="7:23" x14ac:dyDescent="0.3">
      <c r="G211" s="11"/>
      <c r="H211" s="11"/>
      <c r="I211" s="15"/>
      <c r="J211" s="11"/>
      <c r="K211" s="11"/>
      <c r="L211" s="15"/>
      <c r="M211" s="13"/>
      <c r="N211" s="11"/>
      <c r="O211" s="15"/>
      <c r="P211" s="13"/>
      <c r="Q211" s="11"/>
      <c r="R211" s="15"/>
      <c r="S211" s="11"/>
      <c r="T211" s="11"/>
      <c r="U211" s="11"/>
      <c r="V211" s="11"/>
      <c r="W211" s="11"/>
    </row>
    <row r="212" spans="7:23" x14ac:dyDescent="0.3">
      <c r="G212" s="11"/>
      <c r="H212" s="11"/>
      <c r="I212" s="15"/>
      <c r="J212" s="11"/>
      <c r="K212" s="11"/>
      <c r="L212" s="15"/>
      <c r="M212" s="13"/>
      <c r="N212" s="11"/>
      <c r="O212" s="15"/>
      <c r="P212" s="11"/>
      <c r="Q212" s="11"/>
      <c r="R212" s="15"/>
      <c r="S212" s="11"/>
      <c r="T212" s="11"/>
      <c r="U212" s="11"/>
      <c r="V212" s="11"/>
      <c r="W212" s="11"/>
    </row>
    <row r="213" spans="7:23" x14ac:dyDescent="0.3">
      <c r="G213" s="11"/>
      <c r="H213" s="11"/>
      <c r="I213" s="15"/>
      <c r="J213" s="11"/>
      <c r="K213" s="11"/>
      <c r="L213" s="15"/>
      <c r="M213" s="13"/>
      <c r="N213" s="11"/>
      <c r="O213" s="15"/>
      <c r="P213" s="11"/>
      <c r="Q213" s="11"/>
      <c r="R213" s="15"/>
      <c r="S213" s="11"/>
      <c r="T213" s="11"/>
      <c r="U213" s="11"/>
      <c r="V213" s="11"/>
      <c r="W213" s="11"/>
    </row>
    <row r="214" spans="7:23" x14ac:dyDescent="0.3">
      <c r="G214" s="11"/>
      <c r="H214" s="11"/>
      <c r="I214" s="15"/>
      <c r="J214" s="11"/>
      <c r="K214" s="11"/>
      <c r="L214" s="15"/>
      <c r="M214" s="13"/>
      <c r="N214" s="11"/>
      <c r="O214" s="15"/>
      <c r="P214" s="11"/>
      <c r="Q214" s="11"/>
      <c r="R214" s="15"/>
      <c r="S214" s="11"/>
      <c r="T214" s="11"/>
      <c r="U214" s="11"/>
      <c r="V214" s="11"/>
      <c r="W214" s="11"/>
    </row>
    <row r="215" spans="7:23" x14ac:dyDescent="0.3">
      <c r="G215" s="11"/>
      <c r="H215" s="11"/>
      <c r="I215" s="15"/>
      <c r="J215" s="11"/>
      <c r="K215" s="11"/>
      <c r="L215" s="15"/>
      <c r="M215" s="13"/>
      <c r="N215" s="11"/>
      <c r="O215" s="15"/>
      <c r="P215" s="11"/>
      <c r="Q215" s="11"/>
      <c r="R215" s="15"/>
      <c r="S215" s="11"/>
      <c r="T215" s="11"/>
      <c r="U215" s="11"/>
      <c r="V215" s="11"/>
      <c r="W215" s="11"/>
    </row>
    <row r="216" spans="7:23" x14ac:dyDescent="0.3">
      <c r="G216" s="11"/>
      <c r="H216" s="11"/>
      <c r="I216" s="15"/>
      <c r="J216" s="11"/>
      <c r="K216" s="11"/>
      <c r="L216" s="15"/>
      <c r="M216" s="13"/>
      <c r="N216" s="11"/>
      <c r="O216" s="15"/>
      <c r="P216" s="11"/>
      <c r="Q216" s="11"/>
      <c r="R216" s="15"/>
      <c r="S216" s="11"/>
      <c r="T216" s="11"/>
      <c r="U216" s="11"/>
      <c r="V216" s="11"/>
      <c r="W216" s="11"/>
    </row>
    <row r="217" spans="7:23" x14ac:dyDescent="0.3">
      <c r="G217" s="11"/>
      <c r="H217" s="11"/>
      <c r="I217" s="15"/>
      <c r="J217" s="11"/>
      <c r="K217" s="11"/>
      <c r="L217" s="15"/>
      <c r="M217" s="13"/>
      <c r="N217" s="11"/>
      <c r="O217" s="15"/>
      <c r="P217" s="11"/>
      <c r="Q217" s="11"/>
      <c r="R217" s="15"/>
      <c r="S217" s="11"/>
      <c r="T217" s="11"/>
      <c r="U217" s="11"/>
      <c r="V217" s="11"/>
      <c r="W217" s="11"/>
    </row>
    <row r="218" spans="7:23" x14ac:dyDescent="0.3">
      <c r="G218" s="11"/>
      <c r="H218" s="11"/>
      <c r="I218" s="15"/>
      <c r="J218" s="11"/>
      <c r="K218" s="11"/>
      <c r="L218" s="15"/>
      <c r="M218" s="13"/>
      <c r="N218" s="11"/>
      <c r="O218" s="15"/>
      <c r="P218" s="11"/>
      <c r="Q218" s="11"/>
      <c r="R218" s="15"/>
      <c r="S218" s="11"/>
      <c r="T218" s="11"/>
      <c r="U218" s="11"/>
      <c r="V218" s="11"/>
      <c r="W218" s="11"/>
    </row>
    <row r="219" spans="7:23" x14ac:dyDescent="0.3">
      <c r="G219" s="11"/>
      <c r="H219" s="11"/>
      <c r="I219" s="15"/>
      <c r="J219" s="11"/>
      <c r="K219" s="11"/>
      <c r="L219" s="15"/>
      <c r="M219" s="13"/>
      <c r="N219" s="11"/>
      <c r="O219" s="15"/>
      <c r="P219" s="11"/>
      <c r="Q219" s="11"/>
      <c r="R219" s="15"/>
      <c r="S219" s="11"/>
      <c r="T219" s="11"/>
      <c r="U219" s="11"/>
      <c r="V219" s="11"/>
      <c r="W219" s="11"/>
    </row>
    <row r="220" spans="7:23" x14ac:dyDescent="0.3">
      <c r="G220" s="11"/>
      <c r="H220" s="11"/>
      <c r="I220" s="15"/>
      <c r="J220" s="11"/>
      <c r="K220" s="11"/>
      <c r="L220" s="15"/>
      <c r="M220" s="13"/>
      <c r="N220" s="11"/>
      <c r="O220" s="15"/>
      <c r="P220" s="11"/>
      <c r="Q220" s="11"/>
      <c r="R220" s="15"/>
      <c r="S220" s="11"/>
      <c r="T220" s="11"/>
      <c r="U220" s="11"/>
      <c r="V220" s="11"/>
      <c r="W220" s="11"/>
    </row>
    <row r="221" spans="7:23" x14ac:dyDescent="0.3">
      <c r="G221" s="11"/>
      <c r="H221" s="11"/>
      <c r="I221" s="15"/>
      <c r="J221" s="11"/>
      <c r="K221" s="11"/>
      <c r="L221" s="15"/>
      <c r="M221" s="13"/>
      <c r="N221" s="11"/>
      <c r="O221" s="15"/>
      <c r="P221" s="11"/>
      <c r="Q221" s="11"/>
      <c r="R221" s="15"/>
      <c r="S221" s="11"/>
      <c r="T221" s="11"/>
      <c r="U221" s="11"/>
      <c r="V221" s="11"/>
      <c r="W221" s="11"/>
    </row>
    <row r="222" spans="7:23" x14ac:dyDescent="0.3">
      <c r="G222" s="11"/>
      <c r="H222" s="11"/>
      <c r="I222" s="15"/>
      <c r="J222" s="11"/>
      <c r="K222" s="11"/>
      <c r="L222" s="15"/>
      <c r="M222" s="13"/>
      <c r="N222" s="11"/>
      <c r="O222" s="15"/>
      <c r="P222" s="11"/>
      <c r="Q222" s="11"/>
      <c r="R222" s="15"/>
      <c r="S222" s="11"/>
      <c r="T222" s="11"/>
      <c r="U222" s="11"/>
      <c r="V222" s="11"/>
      <c r="W222" s="11"/>
    </row>
    <row r="223" spans="7:23" x14ac:dyDescent="0.3">
      <c r="G223" s="11"/>
      <c r="H223" s="11"/>
      <c r="I223" s="15"/>
      <c r="J223" s="11"/>
      <c r="K223" s="11"/>
      <c r="L223" s="15"/>
      <c r="M223" s="13"/>
      <c r="N223" s="11"/>
      <c r="O223" s="15"/>
      <c r="P223" s="11"/>
      <c r="Q223" s="11"/>
      <c r="R223" s="15"/>
      <c r="S223" s="11"/>
      <c r="T223" s="11"/>
      <c r="U223" s="11"/>
      <c r="V223" s="11"/>
      <c r="W223" s="11"/>
    </row>
    <row r="224" spans="7:23" x14ac:dyDescent="0.3">
      <c r="G224" s="11"/>
      <c r="H224" s="11"/>
      <c r="I224" s="15"/>
      <c r="J224" s="11"/>
      <c r="K224" s="11"/>
      <c r="L224" s="15"/>
      <c r="M224" s="13"/>
      <c r="N224" s="11"/>
      <c r="O224" s="15"/>
      <c r="P224" s="11"/>
      <c r="Q224" s="11"/>
      <c r="R224" s="15"/>
      <c r="S224" s="11"/>
      <c r="T224" s="11"/>
      <c r="U224" s="11"/>
      <c r="V224" s="11"/>
      <c r="W224" s="11"/>
    </row>
    <row r="225" spans="7:23" x14ac:dyDescent="0.3">
      <c r="G225" s="11"/>
      <c r="H225" s="11"/>
      <c r="I225" s="15"/>
      <c r="J225" s="11"/>
      <c r="K225" s="11"/>
      <c r="L225" s="15"/>
      <c r="M225" s="13"/>
      <c r="N225" s="11"/>
      <c r="O225" s="15"/>
      <c r="P225" s="11"/>
      <c r="Q225" s="11"/>
      <c r="R225" s="15"/>
      <c r="S225" s="11"/>
      <c r="T225" s="11"/>
      <c r="U225" s="11"/>
      <c r="V225" s="11"/>
      <c r="W225" s="11"/>
    </row>
    <row r="226" spans="7:23" x14ac:dyDescent="0.3">
      <c r="G226" s="11"/>
      <c r="H226" s="11"/>
      <c r="I226" s="15"/>
      <c r="J226" s="11"/>
      <c r="K226" s="11"/>
      <c r="L226" s="15"/>
      <c r="M226" s="13"/>
      <c r="N226" s="11"/>
      <c r="O226" s="15"/>
      <c r="P226" s="11"/>
      <c r="Q226" s="11"/>
      <c r="R226" s="15"/>
      <c r="S226" s="11"/>
      <c r="T226" s="11"/>
      <c r="U226" s="11"/>
      <c r="V226" s="11"/>
      <c r="W226" s="11"/>
    </row>
    <row r="227" spans="7:23" x14ac:dyDescent="0.3">
      <c r="G227" s="11"/>
      <c r="H227" s="11"/>
      <c r="I227" s="15"/>
      <c r="J227" s="11"/>
      <c r="K227" s="11"/>
      <c r="L227" s="15"/>
      <c r="M227" s="13"/>
      <c r="N227" s="11"/>
      <c r="O227" s="15"/>
      <c r="P227" s="11"/>
      <c r="Q227" s="11"/>
      <c r="R227" s="15"/>
      <c r="S227" s="11"/>
      <c r="T227" s="11"/>
      <c r="U227" s="11"/>
      <c r="V227" s="11"/>
      <c r="W227" s="11"/>
    </row>
    <row r="228" spans="7:23" x14ac:dyDescent="0.3">
      <c r="G228" s="11"/>
      <c r="H228" s="11"/>
      <c r="I228" s="15"/>
      <c r="J228" s="11"/>
      <c r="K228" s="11"/>
      <c r="L228" s="15"/>
      <c r="M228" s="13"/>
      <c r="N228" s="11"/>
      <c r="O228" s="15"/>
      <c r="P228" s="11"/>
      <c r="Q228" s="11"/>
      <c r="R228" s="15"/>
      <c r="S228" s="11"/>
      <c r="T228" s="11"/>
      <c r="U228" s="11"/>
      <c r="V228" s="11"/>
      <c r="W228" s="11"/>
    </row>
    <row r="229" spans="7:23" x14ac:dyDescent="0.3">
      <c r="G229" s="11"/>
      <c r="H229" s="11"/>
      <c r="I229" s="15"/>
      <c r="J229" s="11"/>
      <c r="K229" s="11"/>
      <c r="L229" s="15"/>
      <c r="M229" s="13"/>
      <c r="N229" s="11"/>
      <c r="O229" s="15"/>
      <c r="P229" s="11"/>
      <c r="Q229" s="11"/>
      <c r="R229" s="15"/>
      <c r="S229" s="11"/>
      <c r="T229" s="11"/>
      <c r="U229" s="11"/>
      <c r="V229" s="11"/>
      <c r="W229" s="11"/>
    </row>
    <row r="230" spans="7:23" x14ac:dyDescent="0.3">
      <c r="G230" s="11"/>
      <c r="H230" s="11"/>
      <c r="I230" s="15"/>
      <c r="J230" s="11"/>
      <c r="K230" s="11"/>
      <c r="L230" s="15"/>
      <c r="M230" s="13"/>
      <c r="N230" s="11"/>
      <c r="O230" s="15"/>
      <c r="P230" s="11"/>
      <c r="Q230" s="11"/>
      <c r="R230" s="15"/>
      <c r="S230" s="11"/>
      <c r="T230" s="11"/>
      <c r="U230" s="11"/>
      <c r="V230" s="11"/>
      <c r="W230" s="11"/>
    </row>
    <row r="231" spans="7:23" x14ac:dyDescent="0.3">
      <c r="G231" s="11"/>
      <c r="H231" s="11"/>
      <c r="I231" s="15"/>
      <c r="J231" s="11"/>
      <c r="K231" s="11"/>
      <c r="L231" s="15"/>
      <c r="M231" s="13"/>
      <c r="N231" s="11"/>
      <c r="O231" s="15"/>
      <c r="P231" s="11"/>
      <c r="Q231" s="11"/>
      <c r="R231" s="15"/>
      <c r="S231" s="11"/>
      <c r="T231" s="11"/>
      <c r="U231" s="11"/>
      <c r="V231" s="11"/>
      <c r="W231" s="11"/>
    </row>
    <row r="232" spans="7:23" x14ac:dyDescent="0.3">
      <c r="G232" s="11"/>
      <c r="H232" s="11"/>
      <c r="I232" s="15"/>
      <c r="J232" s="11"/>
      <c r="K232" s="11"/>
      <c r="L232" s="15"/>
      <c r="M232" s="13"/>
      <c r="N232" s="11"/>
      <c r="O232" s="15"/>
      <c r="P232" s="11"/>
      <c r="Q232" s="11"/>
      <c r="R232" s="15"/>
      <c r="S232" s="11"/>
      <c r="T232" s="11"/>
      <c r="U232" s="11"/>
      <c r="V232" s="11"/>
      <c r="W232" s="11"/>
    </row>
    <row r="233" spans="7:23" x14ac:dyDescent="0.3">
      <c r="G233" s="11"/>
      <c r="H233" s="11"/>
      <c r="I233" s="15"/>
      <c r="J233" s="11"/>
      <c r="K233" s="11"/>
      <c r="L233" s="15"/>
      <c r="M233" s="13"/>
      <c r="N233" s="11"/>
      <c r="O233" s="15"/>
      <c r="P233" s="11"/>
      <c r="Q233" s="11"/>
      <c r="R233" s="15"/>
      <c r="S233" s="11"/>
      <c r="T233" s="11"/>
      <c r="U233" s="11"/>
      <c r="V233" s="11"/>
      <c r="W233" s="11"/>
    </row>
    <row r="234" spans="7:23" x14ac:dyDescent="0.3">
      <c r="G234" s="11"/>
      <c r="H234" s="11"/>
      <c r="I234" s="15"/>
      <c r="J234" s="11"/>
      <c r="K234" s="11"/>
      <c r="L234" s="15"/>
      <c r="M234" s="13"/>
      <c r="N234" s="11"/>
      <c r="O234" s="15"/>
      <c r="P234" s="11"/>
      <c r="Q234" s="11"/>
      <c r="R234" s="15"/>
      <c r="S234" s="11"/>
      <c r="T234" s="11"/>
      <c r="U234" s="11"/>
      <c r="V234" s="11"/>
      <c r="W234" s="11"/>
    </row>
    <row r="235" spans="7:23" x14ac:dyDescent="0.3">
      <c r="G235" s="11"/>
      <c r="H235" s="11"/>
      <c r="I235" s="15"/>
      <c r="J235" s="11"/>
      <c r="K235" s="11"/>
      <c r="L235" s="15"/>
      <c r="M235" s="13"/>
      <c r="N235" s="11"/>
      <c r="O235" s="15"/>
      <c r="P235" s="11"/>
      <c r="Q235" s="11"/>
      <c r="R235" s="15"/>
      <c r="S235" s="11"/>
      <c r="T235" s="11"/>
      <c r="U235" s="11"/>
      <c r="V235" s="11"/>
      <c r="W235" s="11"/>
    </row>
    <row r="236" spans="7:23" x14ac:dyDescent="0.3">
      <c r="G236" s="11"/>
      <c r="H236" s="11"/>
      <c r="I236" s="15"/>
      <c r="J236" s="11"/>
      <c r="K236" s="11"/>
      <c r="L236" s="15"/>
      <c r="M236" s="13"/>
      <c r="N236" s="11"/>
      <c r="O236" s="15"/>
      <c r="P236" s="11"/>
      <c r="Q236" s="11"/>
      <c r="R236" s="15"/>
      <c r="S236" s="11"/>
      <c r="T236" s="11"/>
      <c r="U236" s="11"/>
      <c r="V236" s="11"/>
      <c r="W236" s="11"/>
    </row>
    <row r="237" spans="7:23" x14ac:dyDescent="0.3">
      <c r="G237" s="11"/>
      <c r="H237" s="11"/>
      <c r="I237" s="15"/>
      <c r="J237" s="11"/>
      <c r="K237" s="11"/>
      <c r="L237" s="15"/>
      <c r="M237" s="13"/>
      <c r="N237" s="11"/>
      <c r="O237" s="15"/>
      <c r="P237" s="11"/>
      <c r="Q237" s="11"/>
      <c r="R237" s="15"/>
      <c r="S237" s="11"/>
      <c r="T237" s="11"/>
      <c r="U237" s="11"/>
      <c r="V237" s="11"/>
      <c r="W237" s="11"/>
    </row>
    <row r="238" spans="7:23" x14ac:dyDescent="0.3">
      <c r="G238" s="11"/>
      <c r="H238" s="11"/>
      <c r="I238" s="15"/>
      <c r="J238" s="11"/>
      <c r="K238" s="11"/>
      <c r="L238" s="15"/>
      <c r="M238" s="13"/>
      <c r="N238" s="11"/>
      <c r="O238" s="15"/>
      <c r="P238" s="11"/>
      <c r="Q238" s="11"/>
      <c r="R238" s="15"/>
      <c r="S238" s="11"/>
      <c r="T238" s="11"/>
      <c r="U238" s="11"/>
      <c r="V238" s="11"/>
      <c r="W238" s="11"/>
    </row>
    <row r="239" spans="7:23" x14ac:dyDescent="0.3">
      <c r="G239" s="11"/>
      <c r="H239" s="11"/>
      <c r="I239" s="15"/>
      <c r="J239" s="11"/>
      <c r="K239" s="11"/>
      <c r="L239" s="15"/>
      <c r="M239" s="13"/>
      <c r="N239" s="11"/>
      <c r="O239" s="15"/>
      <c r="P239" s="11"/>
      <c r="Q239" s="11"/>
      <c r="R239" s="15"/>
      <c r="S239" s="11"/>
      <c r="T239" s="11"/>
      <c r="U239" s="11"/>
      <c r="V239" s="11"/>
      <c r="W239" s="11"/>
    </row>
    <row r="240" spans="7:23" x14ac:dyDescent="0.3">
      <c r="G240" s="11"/>
      <c r="H240" s="11"/>
      <c r="I240" s="15"/>
      <c r="J240" s="11"/>
      <c r="K240" s="11"/>
      <c r="L240" s="15"/>
      <c r="M240" s="13"/>
      <c r="N240" s="11"/>
      <c r="O240" s="15"/>
      <c r="P240" s="11"/>
      <c r="Q240" s="11"/>
      <c r="R240" s="15"/>
      <c r="S240" s="11"/>
      <c r="T240" s="11"/>
      <c r="U240" s="11"/>
      <c r="V240" s="11"/>
      <c r="W240" s="11"/>
    </row>
    <row r="241" spans="7:23" x14ac:dyDescent="0.3">
      <c r="G241" s="11"/>
      <c r="H241" s="11"/>
      <c r="I241" s="15"/>
      <c r="J241" s="11"/>
      <c r="K241" s="11"/>
      <c r="L241" s="15"/>
      <c r="M241" s="13"/>
      <c r="N241" s="11"/>
      <c r="O241" s="15"/>
      <c r="P241" s="11"/>
      <c r="Q241" s="11"/>
      <c r="R241" s="15"/>
      <c r="S241" s="11"/>
      <c r="T241" s="11"/>
      <c r="U241" s="11"/>
      <c r="V241" s="11"/>
      <c r="W241" s="11"/>
    </row>
    <row r="242" spans="7:23" x14ac:dyDescent="0.3">
      <c r="G242" s="11"/>
      <c r="H242" s="11"/>
      <c r="I242" s="15"/>
      <c r="J242" s="11"/>
      <c r="K242" s="11"/>
      <c r="L242" s="15"/>
      <c r="M242" s="13"/>
      <c r="N242" s="11"/>
      <c r="O242" s="15"/>
      <c r="P242" s="11"/>
      <c r="Q242" s="11"/>
      <c r="R242" s="15"/>
      <c r="S242" s="11"/>
      <c r="T242" s="11"/>
      <c r="U242" s="11"/>
      <c r="V242" s="11"/>
      <c r="W242" s="11"/>
    </row>
    <row r="243" spans="7:23" x14ac:dyDescent="0.3">
      <c r="G243" s="11"/>
      <c r="H243" s="11"/>
      <c r="I243" s="15"/>
      <c r="J243" s="11"/>
      <c r="K243" s="11"/>
      <c r="L243" s="15"/>
      <c r="M243" s="13"/>
      <c r="N243" s="11"/>
      <c r="O243" s="15"/>
      <c r="P243" s="11"/>
      <c r="Q243" s="11"/>
      <c r="R243" s="15"/>
      <c r="S243" s="11"/>
      <c r="T243" s="11"/>
      <c r="U243" s="11"/>
      <c r="V243" s="11"/>
      <c r="W243" s="11"/>
    </row>
    <row r="244" spans="7:23" x14ac:dyDescent="0.3">
      <c r="G244" s="11"/>
      <c r="H244" s="11"/>
      <c r="I244" s="15"/>
      <c r="J244" s="11"/>
      <c r="K244" s="11"/>
      <c r="L244" s="15"/>
      <c r="M244" s="13"/>
      <c r="N244" s="11"/>
      <c r="O244" s="15"/>
      <c r="P244" s="11"/>
      <c r="Q244" s="11"/>
      <c r="R244" s="15"/>
      <c r="S244" s="11"/>
      <c r="T244" s="11"/>
      <c r="U244" s="11"/>
      <c r="V244" s="11"/>
      <c r="W244" s="11"/>
    </row>
    <row r="245" spans="7:23" x14ac:dyDescent="0.3">
      <c r="G245" s="11"/>
      <c r="H245" s="11"/>
      <c r="I245" s="15"/>
      <c r="J245" s="11"/>
      <c r="K245" s="11"/>
      <c r="L245" s="15"/>
      <c r="M245" s="13"/>
      <c r="N245" s="11"/>
      <c r="O245" s="15"/>
      <c r="P245" s="11"/>
      <c r="Q245" s="11"/>
      <c r="R245" s="15"/>
      <c r="S245" s="11"/>
      <c r="T245" s="11"/>
      <c r="U245" s="11"/>
      <c r="V245" s="11"/>
      <c r="W245" s="11"/>
    </row>
    <row r="246" spans="7:23" x14ac:dyDescent="0.3">
      <c r="G246" s="11"/>
      <c r="H246" s="11"/>
      <c r="I246" s="15"/>
      <c r="J246" s="11"/>
      <c r="K246" s="11"/>
      <c r="L246" s="15"/>
      <c r="M246" s="13"/>
      <c r="N246" s="11"/>
      <c r="O246" s="15"/>
      <c r="P246" s="11"/>
      <c r="Q246" s="11"/>
      <c r="R246" s="15"/>
      <c r="S246" s="11"/>
      <c r="T246" s="11"/>
      <c r="U246" s="11"/>
      <c r="V246" s="11"/>
      <c r="W246" s="11"/>
    </row>
    <row r="247" spans="7:23" x14ac:dyDescent="0.3">
      <c r="G247" s="11"/>
      <c r="H247" s="11"/>
      <c r="I247" s="15"/>
      <c r="J247" s="11"/>
      <c r="K247" s="11"/>
      <c r="L247" s="15"/>
      <c r="M247" s="13"/>
      <c r="N247" s="11"/>
      <c r="O247" s="15"/>
      <c r="P247" s="11"/>
      <c r="Q247" s="11"/>
      <c r="R247" s="15"/>
      <c r="S247" s="11"/>
      <c r="T247" s="11"/>
      <c r="U247" s="11"/>
      <c r="V247" s="11"/>
      <c r="W247" s="11"/>
    </row>
    <row r="248" spans="7:23" x14ac:dyDescent="0.3">
      <c r="G248" s="11"/>
      <c r="H248" s="11"/>
      <c r="I248" s="15"/>
      <c r="J248" s="11"/>
      <c r="K248" s="11"/>
      <c r="L248" s="15"/>
      <c r="M248" s="13"/>
      <c r="N248" s="11"/>
      <c r="O248" s="15"/>
      <c r="P248" s="11"/>
      <c r="Q248" s="11"/>
      <c r="R248" s="15"/>
      <c r="S248" s="11"/>
      <c r="T248" s="11"/>
      <c r="U248" s="11"/>
      <c r="V248" s="11"/>
      <c r="W248" s="11"/>
    </row>
    <row r="249" spans="7:23" x14ac:dyDescent="0.3">
      <c r="G249" s="11"/>
      <c r="H249" s="11"/>
      <c r="I249" s="15"/>
      <c r="J249" s="11"/>
      <c r="K249" s="11"/>
      <c r="L249" s="15"/>
      <c r="M249" s="13"/>
      <c r="N249" s="11"/>
      <c r="O249" s="15"/>
      <c r="P249" s="11"/>
      <c r="Q249" s="11"/>
      <c r="R249" s="15"/>
      <c r="S249" s="11"/>
      <c r="T249" s="11"/>
      <c r="U249" s="11"/>
      <c r="V249" s="11"/>
      <c r="W249" s="11"/>
    </row>
    <row r="250" spans="7:23" x14ac:dyDescent="0.3">
      <c r="L250" s="1">
        <v>0</v>
      </c>
      <c r="M250" s="13">
        <v>0</v>
      </c>
      <c r="N250" s="12">
        <v>0</v>
      </c>
    </row>
    <row r="251" spans="7:23" x14ac:dyDescent="0.3">
      <c r="L251" s="1">
        <v>0</v>
      </c>
      <c r="M251" s="13">
        <v>0</v>
      </c>
      <c r="N251" s="12">
        <v>0</v>
      </c>
    </row>
    <row r="252" spans="7:23" x14ac:dyDescent="0.3">
      <c r="L252" s="1">
        <v>0</v>
      </c>
      <c r="M252" s="13">
        <v>0</v>
      </c>
      <c r="N252" s="12">
        <v>0</v>
      </c>
    </row>
    <row r="253" spans="7:23" x14ac:dyDescent="0.3">
      <c r="L253" s="1">
        <v>0</v>
      </c>
      <c r="M253" s="13">
        <v>0</v>
      </c>
      <c r="N253" s="12">
        <v>0</v>
      </c>
    </row>
    <row r="254" spans="7:23" x14ac:dyDescent="0.3">
      <c r="L254" s="1">
        <v>0</v>
      </c>
      <c r="M254" s="13">
        <v>0</v>
      </c>
      <c r="N254" s="12">
        <v>0</v>
      </c>
    </row>
    <row r="255" spans="7:23" x14ac:dyDescent="0.3">
      <c r="L255" s="1">
        <v>0</v>
      </c>
      <c r="M255" s="13">
        <v>0</v>
      </c>
      <c r="N255" s="12">
        <v>0</v>
      </c>
    </row>
    <row r="256" spans="7:23" x14ac:dyDescent="0.3">
      <c r="L256" s="1">
        <v>0</v>
      </c>
      <c r="M256" s="13">
        <v>0</v>
      </c>
      <c r="N256" s="12">
        <v>0</v>
      </c>
    </row>
    <row r="257" spans="12:14" x14ac:dyDescent="0.3">
      <c r="L257" s="1">
        <v>0</v>
      </c>
      <c r="M257" s="13">
        <v>0</v>
      </c>
      <c r="N257" s="12">
        <v>0</v>
      </c>
    </row>
    <row r="258" spans="12:14" x14ac:dyDescent="0.3">
      <c r="L258" s="1">
        <v>0</v>
      </c>
      <c r="M258" s="13">
        <v>0</v>
      </c>
      <c r="N258" s="12">
        <v>0</v>
      </c>
    </row>
    <row r="259" spans="12:14" x14ac:dyDescent="0.3">
      <c r="L259" s="1">
        <v>0</v>
      </c>
      <c r="M259" s="13">
        <v>0</v>
      </c>
      <c r="N259" s="12">
        <v>0</v>
      </c>
    </row>
    <row r="260" spans="12:14" x14ac:dyDescent="0.3">
      <c r="L260" s="1">
        <v>0</v>
      </c>
      <c r="M260" s="13">
        <v>0</v>
      </c>
      <c r="N260" s="12">
        <v>0</v>
      </c>
    </row>
    <row r="261" spans="12:14" x14ac:dyDescent="0.3">
      <c r="L261" s="1">
        <v>0</v>
      </c>
    </row>
    <row r="262" spans="12:14" x14ac:dyDescent="0.3">
      <c r="L262" s="1">
        <v>0</v>
      </c>
    </row>
    <row r="263" spans="12:14" x14ac:dyDescent="0.3">
      <c r="L263" s="1">
        <v>0</v>
      </c>
    </row>
    <row r="264" spans="12:14" x14ac:dyDescent="0.3">
      <c r="L264" s="1">
        <v>0</v>
      </c>
    </row>
  </sheetData>
  <mergeCells count="9">
    <mergeCell ref="X7:Z7"/>
    <mergeCell ref="B1:F1"/>
    <mergeCell ref="R7:T7"/>
    <mergeCell ref="U7:W7"/>
    <mergeCell ref="L7:N7"/>
    <mergeCell ref="F7:H7"/>
    <mergeCell ref="O7:Q7"/>
    <mergeCell ref="I7:K7"/>
    <mergeCell ref="C7:E7"/>
  </mergeCells>
  <phoneticPr fontId="3" type="noConversion"/>
  <hyperlinks>
    <hyperlink ref="B7" location="ÍNDICE!A1" display="Regresar al Índice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PORTADA</vt:lpstr>
      <vt:lpstr>ÍNDICE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Begoña Bastida Blazquez</cp:lastModifiedBy>
  <cp:lastPrinted>2021-02-23T10:22:57Z</cp:lastPrinted>
  <dcterms:created xsi:type="dcterms:W3CDTF">2013-02-04T09:00:36Z</dcterms:created>
  <dcterms:modified xsi:type="dcterms:W3CDTF">2024-04-08T09:54:26Z</dcterms:modified>
</cp:coreProperties>
</file>